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Tickets" state="visible" r:id="rId4"/>
    <sheet sheetId="2" name="Resumen" state="visible" r:id="rId5"/>
    <sheet sheetId="3" name="Listas" state="visible" r:id="rId6"/>
    <sheet sheetId="4" name="Cómo usar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Número del ticket. Escribe el siguiente (lo ves en Resumen, Próximo ID). Se muestra como T-0001. No se puede repetir.</t>
        </r>
      </text>
    </comment>
    <comment ref="B1" authorId="0">
      <text>
        <r>
          <t>Fecha y hora en que llegó el pedido, por ejemplo 06/10/2026 09:30. Escríbela fija: no uses =AHORA(), que cambia sola.</t>
        </r>
      </text>
    </comment>
    <comment ref="C1" authorId="0">
      <text>
        <r>
          <t>Por dónde escribió el cliente. Elige de la lista.</t>
        </r>
      </text>
    </comment>
    <comment ref="D1" authorId="0">
      <text>
        <r>
          <t>Nombre de la persona o empresa.</t>
        </r>
      </text>
    </comment>
    <comment ref="E1" authorId="0">
      <text>
        <r>
          <t>El pedido en una línea.</t>
        </r>
      </text>
    </comment>
    <comment ref="F1" authorId="0">
      <text>
        <r>
          <t>Tipo de pedido. La lista se edita en la hoja Listas.</t>
        </r>
      </text>
    </comment>
    <comment ref="G1" authorId="0">
      <text>
        <r>
          <t>Define el plazo de la columna Vence (hoja Listas).</t>
        </r>
      </text>
    </comment>
    <comment ref="H1" authorId="0">
      <text>
        <r>
          <t>Abierto: nadie lo tomó. En proceso: tiene responsable. Esperando al cliente: le pediste algo. Resuelto: cerrado.</t>
        </r>
      </text>
    </comment>
    <comment ref="I1" authorId="0">
      <text>
        <r>
          <t>Quién lo atiende. Una sola persona por ticket. La lista se edita en la hoja Listas.</t>
        </r>
      </text>
    </comment>
    <comment ref="J1" authorId="0">
      <text>
        <r>
          <t>Fecha y hora de la primera respuesta de una persona del equipo al cliente.</t>
        </r>
      </text>
    </comment>
    <comment ref="K1" authorId="0">
      <text>
        <r>
          <t>Fecha y hora en que pasó a Resuelto.</t>
        </r>
      </text>
    </comment>
    <comment ref="L1" authorId="0">
      <text>
        <r>
          <t>Se calcula sola: fecha de ingreso más el plazo de la prioridad. Cuenta horas corridas, también noches y fines de semana.</t>
        </r>
      </text>
    </comment>
    <comment ref="M1" authorId="0">
      <text>
        <r>
          <t>Se calcula sola.</t>
        </r>
      </text>
    </comment>
    <comment ref="N1" authorId="0">
      <text>
        <r>
          <t>Se calcula sola.</t>
        </r>
      </text>
    </comment>
    <comment ref="O1" authorId="0">
      <text>
        <r>
          <t>Lo que se hizo, a quién se escaló, qué falta.</t>
        </r>
      </text>
    </comment>
  </commentList>
</comments>
</file>

<file path=xl/sharedStrings.xml><?xml version="1.0" encoding="utf-8"?>
<sst xmlns="http://schemas.openxmlformats.org/spreadsheetml/2006/main" count="147" uniqueCount="99">
  <si>
    <t>ID</t>
  </si>
  <si>
    <t>Fecha de ingreso</t>
  </si>
  <si>
    <t>Canal</t>
  </si>
  <si>
    <t>Cliente</t>
  </si>
  <si>
    <t>Asunto</t>
  </si>
  <si>
    <t>Categoría</t>
  </si>
  <si>
    <t>Prioridad</t>
  </si>
  <si>
    <t>Estado</t>
  </si>
  <si>
    <t>Responsable</t>
  </si>
  <si>
    <t>Primera respuesta</t>
  </si>
  <si>
    <t>Fecha de cierre</t>
  </si>
  <si>
    <t>Vence</t>
  </si>
  <si>
    <t>Horas a primera respuesta</t>
  </si>
  <si>
    <t>Horas hasta el cierre</t>
  </si>
  <si>
    <t>Notas</t>
  </si>
  <si>
    <t>WhatsApp</t>
  </si>
  <si>
    <t>Ferretería El Roble</t>
  </si>
  <si>
    <t>No le llega el código de verificación</t>
  </si>
  <si>
    <t>Problema técnico</t>
  </si>
  <si>
    <t>Alta</t>
  </si>
  <si>
    <t>Resuelto</t>
  </si>
  <si>
    <t>Ana</t>
  </si>
  <si>
    <t>Tenía el número mal escrito en su perfil. Corregido.</t>
  </si>
  <si>
    <t>Email</t>
  </si>
  <si>
    <t>Claudia Rojas</t>
  </si>
  <si>
    <t>Cobro duplicado en la factura de septiembre</t>
  </si>
  <si>
    <t>Facturación</t>
  </si>
  <si>
    <t>Urgente</t>
  </si>
  <si>
    <t>Bruno</t>
  </si>
  <si>
    <t>Reembolso pedido a finanzas y confirmado al cliente.</t>
  </si>
  <si>
    <t>Teléfono</t>
  </si>
  <si>
    <t>Transportes Mirador</t>
  </si>
  <si>
    <t>Cambiar el correo de facturación</t>
  </si>
  <si>
    <t>Solicitud</t>
  </si>
  <si>
    <t>Baja</t>
  </si>
  <si>
    <t>Esperando al cliente</t>
  </si>
  <si>
    <t>Carla</t>
  </si>
  <si>
    <t>Le pedimos que lo confirme por escrito desde el correo actual.</t>
  </si>
  <si>
    <t>Matías Fernández</t>
  </si>
  <si>
    <t>Pedido 4512 sin despacho</t>
  </si>
  <si>
    <t>Reclamo</t>
  </si>
  <si>
    <t>En proceso</t>
  </si>
  <si>
    <t>Consultado con bodega.</t>
  </si>
  <si>
    <t>Formulario web</t>
  </si>
  <si>
    <t>Estudio Contable Paz</t>
  </si>
  <si>
    <t>Cómo exportar el informe mensual</t>
  </si>
  <si>
    <t>Consulta</t>
  </si>
  <si>
    <t>Media</t>
  </si>
  <si>
    <t>Abierto</t>
  </si>
  <si>
    <t>Lucía Torres</t>
  </si>
  <si>
    <t>No puede iniciar sesión desde el celular</t>
  </si>
  <si>
    <t>Resumen de tickets</t>
  </si>
  <si>
    <t>Se actualiza solo con lo que escribes en la hoja Tickets. No escribas en esta hoja.</t>
  </si>
  <si>
    <t>Para revisar hoy</t>
  </si>
  <si>
    <t>Vencidos sin resolver</t>
  </si>
  <si>
    <t>Sin responsable (no resueltos)</t>
  </si>
  <si>
    <t>Sin primera respuesta (no resueltos)</t>
  </si>
  <si>
    <t>Mediana de horas a primera respuesta</t>
  </si>
  <si>
    <t>Mediana de horas hasta el cierre</t>
  </si>
  <si>
    <t>Ingresados este mes</t>
  </si>
  <si>
    <t>Resueltos este mes</t>
  </si>
  <si>
    <t>Próximo ID</t>
  </si>
  <si>
    <t>Tickets por estado</t>
  </si>
  <si>
    <t>Tickets</t>
  </si>
  <si>
    <t>Total registrados</t>
  </si>
  <si>
    <t>Tickets por prioridad y estado</t>
  </si>
  <si>
    <t>Total</t>
  </si>
  <si>
    <t>Tickets por canal</t>
  </si>
  <si>
    <t>Sin resolver</t>
  </si>
  <si>
    <t>Slack</t>
  </si>
  <si>
    <t>Presencial</t>
  </si>
  <si>
    <t>Categorías</t>
  </si>
  <si>
    <t>Responsables</t>
  </si>
  <si>
    <t>Horas para resolver</t>
  </si>
  <si>
    <t>Agrega categorías hasta la fila 15 y responsables hasta la fila 30: aparecen solas en los menús de la hoja Tickets.</t>
  </si>
  <si>
    <t>Cambia las horas de la columna E para ajustar los plazos. No cambies los nombres de las prioridades: las fórmulas los usan.</t>
  </si>
  <si>
    <t>Sistema de tickets en Excel, plantilla de Melonhelp</t>
  </si>
  <si>
    <t>Cada fila de la hoja Tickets es un pedido de un cliente, con dueño, estado y fecha límite.</t>
  </si>
  <si>
    <t/>
  </si>
  <si>
    <t>Antes de empezar</t>
  </si>
  <si>
    <t>1. Las filas 2 a 7 de Tickets son ejemplos. Bórralas (selecciona las filas y usa Eliminar filas) cuando cargues tu primer ticket.</t>
  </si>
  <si>
    <t>2. En la hoja Listas, reemplaza Ana, Bruno y Carla por tu equipo y ajusta las categorías.</t>
  </si>
  <si>
    <t>3. En la misma hoja, define cuántas horas tiene cada prioridad para resolverse.</t>
  </si>
  <si>
    <t>Cada vez que entra un pedido</t>
  </si>
  <si>
    <t>4. Escribe el ID que te indica Resumen (Próximo ID). Escribe el número, por ejemplo 7; se muestra como T-0007.</t>
  </si>
  <si>
    <t>5. Fecha de ingreso: escribe fecha y hora fijas, por ejemplo 06/10/2026 09:30. Ctrl+; escribe la fecha de hoy. No uses =AHORA(): se recalcula y la fecha cambia.</t>
  </si>
  <si>
    <t>6. Elige canal, categoría, prioridad y estado de los menús. Asigna un solo responsable.</t>
  </si>
  <si>
    <t>7. Cuando alguien responde por primera vez, anota la hora en Primera respuesta. Al resolver, cambia el estado a Resuelto y anota la fecha de cierre.</t>
  </si>
  <si>
    <t>Colores</t>
  </si>
  <si>
    <t>Rojo: venció el plazo y no está resuelto. Amarillo: vence en menos de 4 horas. Gris: resuelto.</t>
  </si>
  <si>
    <t>Los tickets en Esperando al cliente no se marcan como vencidos.</t>
  </si>
  <si>
    <t>Las columnas grises (Vence, Horas a primera respuesta, Horas hasta el cierre) se calculan solas. No escribas en ellas.</t>
  </si>
  <si>
    <t>Trabajar entre varias personas</t>
  </si>
  <si>
    <t>Guarda el archivo en OneDrive y ábrelo con Excel para la Web, o súbelo a Google Drive (en Hojas de cálculo: Archivo, Importar).</t>
  </si>
  <si>
    <t>Para filtrar sin cambiarle la vista a los demás: Vista, Vista de hoja en Excel; Datos, Crear vista de filtro en Google Sheets.</t>
  </si>
  <si>
    <t>No ordenes la hoja completa mientras otra persona está escribiendo en ella.</t>
  </si>
  <si>
    <t>Cuándo la planilla se queda corta</t>
  </si>
  <si>
    <t>Si copias a mano cada mensaje de WhatsApp o del correo, si se repiten respuestas o si nadie ve los rojos a tiempo, lee la guía en melonhelp.com/blog/plantilla-sistema-de-tickets-excel-gratis</t>
  </si>
  <si>
    <t>Plantilla gratuita de Melonhelp (melonhelp.com). Puedes usarla, copiarla y modificarla.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</si>
</sst>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T-&quot;0000"/>
    <numFmt numFmtId="165" formatCode="dd/mm/yyyy hh:mm"/>
    <numFmt numFmtId="166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color rgb="FF14532D"/>
      <sz val="16"/>
    </font>
    <font>
      <color rgb="FF6B7280"/>
    </font>
    <font>
      <b/>
      <color rgb="FF14532D"/>
      <sz val="12"/>
    </font>
    <font>
      <b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14532D"/>
      </patternFill>
    </fill>
    <fill>
      <patternFill patternType="solid">
        <fgColor rgb="FF4B5563"/>
      </patternFill>
    </fill>
    <fill>
      <patternFill patternType="solid">
        <fgColor rgb="FFF3F4F6"/>
      </patternFill>
    </fill>
    <fill>
      <patternFill patternType="solid">
        <fgColor rgb="FFE8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/>
    <xf numFmtId="165" fontId="0" fillId="4" borderId="0" xfId="0" applyNumberFormat="1" applyFill="1"/>
    <xf numFmtId="166" fontId="0" fillId="4" borderId="0" xfId="0" applyNumberForma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1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color rgb="FF842029"/>
      </font>
      <fill>
        <patternFill patternType="solid">
          <bgColor rgb="FFF8D7DA"/>
        </patternFill>
      </fill>
    </dxf>
    <dxf>
      <font>
        <color rgb="FF664D03"/>
      </font>
      <fill>
        <patternFill patternType="solid">
          <bgColor rgb="FFFFF3CD"/>
        </patternFill>
      </fill>
    </dxf>
    <dxf>
      <font>
        <color rgb="FF6B72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532D"/>
  </sheetPr>
  <dimension ref="A1:O1001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15" customWidth="1"/>
    <col min="4" max="4" width="24" customWidth="1"/>
    <col min="5" max="5" width="40" customWidth="1"/>
    <col min="6" max="6" width="18" customWidth="1"/>
    <col min="7" max="7" width="11" customWidth="1"/>
    <col min="8" max="8" width="21" customWidth="1"/>
    <col min="9" max="9" width="15" customWidth="1"/>
    <col min="10" max="12" width="18" customWidth="1"/>
    <col min="13" max="14" width="14" customWidth="1"/>
    <col min="15" max="15" width="44" customWidth="1"/>
  </cols>
  <sheetData>
    <row r="1" ht="34" customHeight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1" t="s">
        <v>14</v>
      </c>
    </row>
    <row r="2" spans="1:15" x14ac:dyDescent="0.25">
      <c r="A2" s="3">
        <v>1</v>
      </c>
      <c r="B2" s="4">
        <v>46300.38333333333</v>
      </c>
      <c r="C2" t="s">
        <v>15</v>
      </c>
      <c r="D2" t="s">
        <v>16</v>
      </c>
      <c r="E2" s="5" t="s">
        <v>17</v>
      </c>
      <c r="F2" t="s">
        <v>18</v>
      </c>
      <c r="G2" t="s">
        <v>19</v>
      </c>
      <c r="H2" t="s">
        <v>20</v>
      </c>
      <c r="I2" t="s">
        <v>21</v>
      </c>
      <c r="J2" s="4">
        <v>46300.38888888889</v>
      </c>
      <c r="K2" s="4">
        <v>46300.461805555555</v>
      </c>
      <c r="L2" s="6">
        <f>IF(OR(B2="",G2=""),"",B2+IFERROR(VLOOKUP(G2,Listas!$D$2:$E$5,2,FALSE),0)/24)</f>
        <v>46300.71666666667</v>
      </c>
      <c r="M2" s="7">
        <f>IF(OR(B2="",J2=""),"",ROUND((J2-B2)*24,1))</f>
        <v>0.1</v>
      </c>
      <c r="N2" s="7">
        <f>IF(OR(B2="",K2=""),"",ROUND((K2-B2)*24,1))</f>
        <v>1.9</v>
      </c>
      <c r="O2" t="s">
        <v>22</v>
      </c>
    </row>
    <row r="3" spans="1:15" x14ac:dyDescent="0.25">
      <c r="A3" s="3">
        <v>2</v>
      </c>
      <c r="B3" s="4">
        <v>46300.444444444445</v>
      </c>
      <c r="C3" t="s">
        <v>23</v>
      </c>
      <c r="D3" t="s">
        <v>24</v>
      </c>
      <c r="E3" s="5" t="s">
        <v>25</v>
      </c>
      <c r="F3" t="s">
        <v>26</v>
      </c>
      <c r="G3" t="s">
        <v>27</v>
      </c>
      <c r="H3" t="s">
        <v>20</v>
      </c>
      <c r="I3" t="s">
        <v>28</v>
      </c>
      <c r="J3" s="4">
        <v>46300.45694444445</v>
      </c>
      <c r="K3" s="4">
        <v>46300.5625</v>
      </c>
      <c r="L3" s="6">
        <f>IF(OR(B3="",G3=""),"",B3+IFERROR(VLOOKUP(G3,Listas!$D$2:$E$5,2,FALSE),0)/24)</f>
        <v>46300.61111111111</v>
      </c>
      <c r="M3" s="7">
        <f>IF(OR(B3="",J3=""),"",ROUND((J3-B3)*24,1))</f>
        <v>0.3</v>
      </c>
      <c r="N3" s="7">
        <f>IF(OR(B3="",K3=""),"",ROUND((K3-B3)*24,1))</f>
        <v>2.8</v>
      </c>
      <c r="O3" t="s">
        <v>29</v>
      </c>
    </row>
    <row r="4" spans="1:15" x14ac:dyDescent="0.25">
      <c r="A4" s="3">
        <v>3</v>
      </c>
      <c r="B4" s="4">
        <v>46301.37152777778</v>
      </c>
      <c r="C4" t="s">
        <v>30</v>
      </c>
      <c r="D4" t="s">
        <v>31</v>
      </c>
      <c r="E4" s="5" t="s">
        <v>32</v>
      </c>
      <c r="F4" t="s">
        <v>33</v>
      </c>
      <c r="G4" t="s">
        <v>34</v>
      </c>
      <c r="H4" t="s">
        <v>35</v>
      </c>
      <c r="I4" t="s">
        <v>36</v>
      </c>
      <c r="J4" s="4">
        <v>46301.39583333333</v>
      </c>
      <c r="K4" s="4"/>
      <c r="L4" s="6">
        <f>IF(OR(B4="",G4=""),"",B4+IFERROR(VLOOKUP(G4,Listas!$D$2:$E$5,2,FALSE),0)/24)</f>
        <v>46304.37152777778</v>
      </c>
      <c r="M4" s="7">
        <f>IF(OR(B4="",J4=""),"",ROUND((J4-B4)*24,1))</f>
        <v>0.6</v>
      </c>
      <c r="N4" s="7" t="str">
        <f>IF(OR(B4="",K4=""),"",ROUND((K4-B4)*24,1))</f>
        <v/>
      </c>
      <c r="O4" t="s">
        <v>37</v>
      </c>
    </row>
    <row r="5" spans="1:15" x14ac:dyDescent="0.25">
      <c r="A5" s="3">
        <v>4</v>
      </c>
      <c r="B5" s="4">
        <v>46301.63888888889</v>
      </c>
      <c r="C5" t="s">
        <v>15</v>
      </c>
      <c r="D5" t="s">
        <v>38</v>
      </c>
      <c r="E5" s="5" t="s">
        <v>39</v>
      </c>
      <c r="F5" t="s">
        <v>40</v>
      </c>
      <c r="G5" t="s">
        <v>19</v>
      </c>
      <c r="H5" t="s">
        <v>41</v>
      </c>
      <c r="I5" t="s">
        <v>21</v>
      </c>
      <c r="J5" s="4">
        <v>46301.65625</v>
      </c>
      <c r="K5" s="4"/>
      <c r="L5" s="6">
        <f>IF(OR(B5="",G5=""),"",B5+IFERROR(VLOOKUP(G5,Listas!$D$2:$E$5,2,FALSE),0)/24)</f>
        <v>46301.97222222222</v>
      </c>
      <c r="M5" s="7">
        <f>IF(OR(B5="",J5=""),"",ROUND((J5-B5)*24,1))</f>
        <v>0.4</v>
      </c>
      <c r="N5" s="7" t="str">
        <f>IF(OR(B5="",K5=""),"",ROUND((K5-B5)*24,1))</f>
        <v/>
      </c>
      <c r="O5" t="s">
        <v>42</v>
      </c>
    </row>
    <row r="6" spans="1:14" x14ac:dyDescent="0.25">
      <c r="A6" s="3">
        <v>5</v>
      </c>
      <c r="B6" s="4">
        <v>46302.45972222222</v>
      </c>
      <c r="C6" t="s">
        <v>43</v>
      </c>
      <c r="D6" t="s">
        <v>44</v>
      </c>
      <c r="E6" s="5" t="s">
        <v>45</v>
      </c>
      <c r="F6" t="s">
        <v>46</v>
      </c>
      <c r="G6" t="s">
        <v>47</v>
      </c>
      <c r="H6" t="s">
        <v>48</v>
      </c>
      <c r="J6" s="4"/>
      <c r="K6" s="4"/>
      <c r="L6" s="6">
        <f>IF(OR(B6="",G6=""),"",B6+IFERROR(VLOOKUP(G6,Listas!$D$2:$E$5,2,FALSE),0)/24)</f>
        <v>46303.45972222222</v>
      </c>
      <c r="M6" s="7" t="str">
        <f>IF(OR(B6="",J6=""),"",ROUND((J6-B6)*24,1))</f>
        <v/>
      </c>
      <c r="N6" s="7" t="str">
        <f>IF(OR(B6="",K6=""),"",ROUND((K6-B6)*24,1))</f>
        <v/>
      </c>
    </row>
    <row r="7" spans="1:14" x14ac:dyDescent="0.25">
      <c r="A7" s="3">
        <v>6</v>
      </c>
      <c r="B7" s="4">
        <v>46302.74166666667</v>
      </c>
      <c r="C7" t="s">
        <v>23</v>
      </c>
      <c r="D7" t="s">
        <v>49</v>
      </c>
      <c r="E7" s="5" t="s">
        <v>50</v>
      </c>
      <c r="F7" t="s">
        <v>18</v>
      </c>
      <c r="G7" t="s">
        <v>27</v>
      </c>
      <c r="H7" t="s">
        <v>48</v>
      </c>
      <c r="I7" t="s">
        <v>28</v>
      </c>
      <c r="J7" s="4"/>
      <c r="K7" s="4"/>
      <c r="L7" s="6">
        <f>IF(OR(B7="",G7=""),"",B7+IFERROR(VLOOKUP(G7,Listas!$D$2:$E$5,2,FALSE),0)/24)</f>
        <v>46302.90833333333</v>
      </c>
      <c r="M7" s="7" t="str">
        <f>IF(OR(B7="",J7=""),"",ROUND((J7-B7)*24,1))</f>
        <v/>
      </c>
      <c r="N7" s="7" t="str">
        <f>IF(OR(B7="",K7=""),"",ROUND((K7-B7)*24,1))</f>
        <v/>
      </c>
    </row>
    <row r="8" spans="1:14" x14ac:dyDescent="0.25">
      <c r="A8" s="3"/>
      <c r="B8" s="4"/>
      <c r="E8" s="5"/>
      <c r="J8" s="4"/>
      <c r="K8" s="4"/>
      <c r="L8" s="6" t="str">
        <f>IF(OR(B8="",G8=""),"",B8+IFERROR(VLOOKUP(G8,Listas!$D$2:$E$5,2,FALSE),0)/24)</f>
        <v/>
      </c>
      <c r="M8" s="7" t="str">
        <f>IF(OR(B8="",J8=""),"",ROUND((J8-B8)*24,1))</f>
        <v/>
      </c>
      <c r="N8" s="7" t="str">
        <f>IF(OR(B8="",K8=""),"",ROUND((K8-B8)*24,1))</f>
        <v/>
      </c>
    </row>
    <row r="9" spans="1:14" x14ac:dyDescent="0.25">
      <c r="A9" s="3"/>
      <c r="B9" s="4"/>
      <c r="E9" s="5"/>
      <c r="J9" s="4"/>
      <c r="K9" s="4"/>
      <c r="L9" s="6" t="str">
        <f>IF(OR(B9="",G9=""),"",B9+IFERROR(VLOOKUP(G9,Listas!$D$2:$E$5,2,FALSE),0)/24)</f>
        <v/>
      </c>
      <c r="M9" s="7" t="str">
        <f>IF(OR(B9="",J9=""),"",ROUND((J9-B9)*24,1))</f>
        <v/>
      </c>
      <c r="N9" s="7" t="str">
        <f>IF(OR(B9="",K9=""),"",ROUND((K9-B9)*24,1))</f>
        <v/>
      </c>
    </row>
    <row r="10" spans="1:14" x14ac:dyDescent="0.25">
      <c r="A10" s="3"/>
      <c r="B10" s="4"/>
      <c r="E10" s="5"/>
      <c r="J10" s="4"/>
      <c r="K10" s="4"/>
      <c r="L10" s="6" t="str">
        <f>IF(OR(B10="",G10=""),"",B10+IFERROR(VLOOKUP(G10,Listas!$D$2:$E$5,2,FALSE),0)/24)</f>
        <v/>
      </c>
      <c r="M10" s="7" t="str">
        <f>IF(OR(B10="",J10=""),"",ROUND((J10-B10)*24,1))</f>
        <v/>
      </c>
      <c r="N10" s="7" t="str">
        <f>IF(OR(B10="",K10=""),"",ROUND((K10-B10)*24,1))</f>
        <v/>
      </c>
    </row>
    <row r="11" spans="1:14" x14ac:dyDescent="0.25">
      <c r="A11" s="3"/>
      <c r="B11" s="4"/>
      <c r="E11" s="5"/>
      <c r="J11" s="4"/>
      <c r="K11" s="4"/>
      <c r="L11" s="6" t="str">
        <f>IF(OR(B11="",G11=""),"",B11+IFERROR(VLOOKUP(G11,Listas!$D$2:$E$5,2,FALSE),0)/24)</f>
        <v/>
      </c>
      <c r="M11" s="7" t="str">
        <f>IF(OR(B11="",J11=""),"",ROUND((J11-B11)*24,1))</f>
        <v/>
      </c>
      <c r="N11" s="7" t="str">
        <f>IF(OR(B11="",K11=""),"",ROUND((K11-B11)*24,1))</f>
        <v/>
      </c>
    </row>
    <row r="12" spans="1:14" x14ac:dyDescent="0.25">
      <c r="A12" s="3"/>
      <c r="B12" s="4"/>
      <c r="E12" s="5"/>
      <c r="J12" s="4"/>
      <c r="K12" s="4"/>
      <c r="L12" s="6" t="str">
        <f>IF(OR(B12="",G12=""),"",B12+IFERROR(VLOOKUP(G12,Listas!$D$2:$E$5,2,FALSE),0)/24)</f>
        <v/>
      </c>
      <c r="M12" s="7" t="str">
        <f>IF(OR(B12="",J12=""),"",ROUND((J12-B12)*24,1))</f>
        <v/>
      </c>
      <c r="N12" s="7" t="str">
        <f>IF(OR(B12="",K12=""),"",ROUND((K12-B12)*24,1))</f>
        <v/>
      </c>
    </row>
    <row r="13" spans="1:14" x14ac:dyDescent="0.25">
      <c r="A13" s="3"/>
      <c r="B13" s="4"/>
      <c r="E13" s="5"/>
      <c r="J13" s="4"/>
      <c r="K13" s="4"/>
      <c r="L13" s="6" t="str">
        <f>IF(OR(B13="",G13=""),"",B13+IFERROR(VLOOKUP(G13,Listas!$D$2:$E$5,2,FALSE),0)/24)</f>
        <v/>
      </c>
      <c r="M13" s="7" t="str">
        <f>IF(OR(B13="",J13=""),"",ROUND((J13-B13)*24,1))</f>
        <v/>
      </c>
      <c r="N13" s="7" t="str">
        <f>IF(OR(B13="",K13=""),"",ROUND((K13-B13)*24,1))</f>
        <v/>
      </c>
    </row>
    <row r="14" spans="1:14" x14ac:dyDescent="0.25">
      <c r="A14" s="3"/>
      <c r="B14" s="4"/>
      <c r="E14" s="5"/>
      <c r="J14" s="4"/>
      <c r="K14" s="4"/>
      <c r="L14" s="6" t="str">
        <f>IF(OR(B14="",G14=""),"",B14+IFERROR(VLOOKUP(G14,Listas!$D$2:$E$5,2,FALSE),0)/24)</f>
        <v/>
      </c>
      <c r="M14" s="7" t="str">
        <f>IF(OR(B14="",J14=""),"",ROUND((J14-B14)*24,1))</f>
        <v/>
      </c>
      <c r="N14" s="7" t="str">
        <f>IF(OR(B14="",K14=""),"",ROUND((K14-B14)*24,1))</f>
        <v/>
      </c>
    </row>
    <row r="15" spans="1:14" x14ac:dyDescent="0.25">
      <c r="A15" s="3"/>
      <c r="B15" s="4"/>
      <c r="E15" s="5"/>
      <c r="J15" s="4"/>
      <c r="K15" s="4"/>
      <c r="L15" s="6" t="str">
        <f>IF(OR(B15="",G15=""),"",B15+IFERROR(VLOOKUP(G15,Listas!$D$2:$E$5,2,FALSE),0)/24)</f>
        <v/>
      </c>
      <c r="M15" s="7" t="str">
        <f>IF(OR(B15="",J15=""),"",ROUND((J15-B15)*24,1))</f>
        <v/>
      </c>
      <c r="N15" s="7" t="str">
        <f>IF(OR(B15="",K15=""),"",ROUND((K15-B15)*24,1))</f>
        <v/>
      </c>
    </row>
    <row r="16" spans="1:14" x14ac:dyDescent="0.25">
      <c r="A16" s="3"/>
      <c r="B16" s="4"/>
      <c r="E16" s="5"/>
      <c r="J16" s="4"/>
      <c r="K16" s="4"/>
      <c r="L16" s="6" t="str">
        <f>IF(OR(B16="",G16=""),"",B16+IFERROR(VLOOKUP(G16,Listas!$D$2:$E$5,2,FALSE),0)/24)</f>
        <v/>
      </c>
      <c r="M16" s="7" t="str">
        <f>IF(OR(B16="",J16=""),"",ROUND((J16-B16)*24,1))</f>
        <v/>
      </c>
      <c r="N16" s="7" t="str">
        <f>IF(OR(B16="",K16=""),"",ROUND((K16-B16)*24,1))</f>
        <v/>
      </c>
    </row>
    <row r="17" spans="1:14" x14ac:dyDescent="0.25">
      <c r="A17" s="3"/>
      <c r="B17" s="4"/>
      <c r="E17" s="5"/>
      <c r="J17" s="4"/>
      <c r="K17" s="4"/>
      <c r="L17" s="6" t="str">
        <f>IF(OR(B17="",G17=""),"",B17+IFERROR(VLOOKUP(G17,Listas!$D$2:$E$5,2,FALSE),0)/24)</f>
        <v/>
      </c>
      <c r="M17" s="7" t="str">
        <f>IF(OR(B17="",J17=""),"",ROUND((J17-B17)*24,1))</f>
        <v/>
      </c>
      <c r="N17" s="7" t="str">
        <f>IF(OR(B17="",K17=""),"",ROUND((K17-B17)*24,1))</f>
        <v/>
      </c>
    </row>
    <row r="18" spans="1:14" x14ac:dyDescent="0.25">
      <c r="A18" s="3"/>
      <c r="B18" s="4"/>
      <c r="E18" s="5"/>
      <c r="J18" s="4"/>
      <c r="K18" s="4"/>
      <c r="L18" s="6" t="str">
        <f>IF(OR(B18="",G18=""),"",B18+IFERROR(VLOOKUP(G18,Listas!$D$2:$E$5,2,FALSE),0)/24)</f>
        <v/>
      </c>
      <c r="M18" s="7" t="str">
        <f>IF(OR(B18="",J18=""),"",ROUND((J18-B18)*24,1))</f>
        <v/>
      </c>
      <c r="N18" s="7" t="str">
        <f>IF(OR(B18="",K18=""),"",ROUND((K18-B18)*24,1))</f>
        <v/>
      </c>
    </row>
    <row r="19" spans="1:14" x14ac:dyDescent="0.25">
      <c r="A19" s="3"/>
      <c r="B19" s="4"/>
      <c r="E19" s="5"/>
      <c r="J19" s="4"/>
      <c r="K19" s="4"/>
      <c r="L19" s="6" t="str">
        <f>IF(OR(B19="",G19=""),"",B19+IFERROR(VLOOKUP(G19,Listas!$D$2:$E$5,2,FALSE),0)/24)</f>
        <v/>
      </c>
      <c r="M19" s="7" t="str">
        <f>IF(OR(B19="",J19=""),"",ROUND((J19-B19)*24,1))</f>
        <v/>
      </c>
      <c r="N19" s="7" t="str">
        <f>IF(OR(B19="",K19=""),"",ROUND((K19-B19)*24,1))</f>
        <v/>
      </c>
    </row>
    <row r="20" spans="1:14" x14ac:dyDescent="0.25">
      <c r="A20" s="3"/>
      <c r="B20" s="4"/>
      <c r="E20" s="5"/>
      <c r="J20" s="4"/>
      <c r="K20" s="4"/>
      <c r="L20" s="6" t="str">
        <f>IF(OR(B20="",G20=""),"",B20+IFERROR(VLOOKUP(G20,Listas!$D$2:$E$5,2,FALSE),0)/24)</f>
        <v/>
      </c>
      <c r="M20" s="7" t="str">
        <f>IF(OR(B20="",J20=""),"",ROUND((J20-B20)*24,1))</f>
        <v/>
      </c>
      <c r="N20" s="7" t="str">
        <f>IF(OR(B20="",K20=""),"",ROUND((K20-B20)*24,1))</f>
        <v/>
      </c>
    </row>
    <row r="21" spans="1:14" x14ac:dyDescent="0.25">
      <c r="A21" s="3"/>
      <c r="B21" s="4"/>
      <c r="E21" s="5"/>
      <c r="J21" s="4"/>
      <c r="K21" s="4"/>
      <c r="L21" s="6" t="str">
        <f>IF(OR(B21="",G21=""),"",B21+IFERROR(VLOOKUP(G21,Listas!$D$2:$E$5,2,FALSE),0)/24)</f>
        <v/>
      </c>
      <c r="M21" s="7" t="str">
        <f>IF(OR(B21="",J21=""),"",ROUND((J21-B21)*24,1))</f>
        <v/>
      </c>
      <c r="N21" s="7" t="str">
        <f>IF(OR(B21="",K21=""),"",ROUND((K21-B21)*24,1))</f>
        <v/>
      </c>
    </row>
    <row r="22" spans="1:14" x14ac:dyDescent="0.25">
      <c r="A22" s="3"/>
      <c r="B22" s="4"/>
      <c r="E22" s="5"/>
      <c r="J22" s="4"/>
      <c r="K22" s="4"/>
      <c r="L22" s="6" t="str">
        <f>IF(OR(B22="",G22=""),"",B22+IFERROR(VLOOKUP(G22,Listas!$D$2:$E$5,2,FALSE),0)/24)</f>
        <v/>
      </c>
      <c r="M22" s="7" t="str">
        <f>IF(OR(B22="",J22=""),"",ROUND((J22-B22)*24,1))</f>
        <v/>
      </c>
      <c r="N22" s="7" t="str">
        <f>IF(OR(B22="",K22=""),"",ROUND((K22-B22)*24,1))</f>
        <v/>
      </c>
    </row>
    <row r="23" spans="1:14" x14ac:dyDescent="0.25">
      <c r="A23" s="3"/>
      <c r="B23" s="4"/>
      <c r="E23" s="5"/>
      <c r="J23" s="4"/>
      <c r="K23" s="4"/>
      <c r="L23" s="6" t="str">
        <f>IF(OR(B23="",G23=""),"",B23+IFERROR(VLOOKUP(G23,Listas!$D$2:$E$5,2,FALSE),0)/24)</f>
        <v/>
      </c>
      <c r="M23" s="7" t="str">
        <f>IF(OR(B23="",J23=""),"",ROUND((J23-B23)*24,1))</f>
        <v/>
      </c>
      <c r="N23" s="7" t="str">
        <f>IF(OR(B23="",K23=""),"",ROUND((K23-B23)*24,1))</f>
        <v/>
      </c>
    </row>
    <row r="24" spans="1:14" x14ac:dyDescent="0.25">
      <c r="A24" s="3"/>
      <c r="B24" s="4"/>
      <c r="E24" s="5"/>
      <c r="J24" s="4"/>
      <c r="K24" s="4"/>
      <c r="L24" s="6" t="str">
        <f>IF(OR(B24="",G24=""),"",B24+IFERROR(VLOOKUP(G24,Listas!$D$2:$E$5,2,FALSE),0)/24)</f>
        <v/>
      </c>
      <c r="M24" s="7" t="str">
        <f>IF(OR(B24="",J24=""),"",ROUND((J24-B24)*24,1))</f>
        <v/>
      </c>
      <c r="N24" s="7" t="str">
        <f>IF(OR(B24="",K24=""),"",ROUND((K24-B24)*24,1))</f>
        <v/>
      </c>
    </row>
    <row r="25" spans="1:14" x14ac:dyDescent="0.25">
      <c r="A25" s="3"/>
      <c r="B25" s="4"/>
      <c r="E25" s="5"/>
      <c r="J25" s="4"/>
      <c r="K25" s="4"/>
      <c r="L25" s="6" t="str">
        <f>IF(OR(B25="",G25=""),"",B25+IFERROR(VLOOKUP(G25,Listas!$D$2:$E$5,2,FALSE),0)/24)</f>
        <v/>
      </c>
      <c r="M25" s="7" t="str">
        <f>IF(OR(B25="",J25=""),"",ROUND((J25-B25)*24,1))</f>
        <v/>
      </c>
      <c r="N25" s="7" t="str">
        <f>IF(OR(B25="",K25=""),"",ROUND((K25-B25)*24,1))</f>
        <v/>
      </c>
    </row>
    <row r="26" spans="1:14" x14ac:dyDescent="0.25">
      <c r="A26" s="3"/>
      <c r="B26" s="4"/>
      <c r="E26" s="5"/>
      <c r="J26" s="4"/>
      <c r="K26" s="4"/>
      <c r="L26" s="6" t="str">
        <f>IF(OR(B26="",G26=""),"",B26+IFERROR(VLOOKUP(G26,Listas!$D$2:$E$5,2,FALSE),0)/24)</f>
        <v/>
      </c>
      <c r="M26" s="7" t="str">
        <f>IF(OR(B26="",J26=""),"",ROUND((J26-B26)*24,1))</f>
        <v/>
      </c>
      <c r="N26" s="7" t="str">
        <f>IF(OR(B26="",K26=""),"",ROUND((K26-B26)*24,1))</f>
        <v/>
      </c>
    </row>
    <row r="27" spans="1:14" x14ac:dyDescent="0.25">
      <c r="A27" s="3"/>
      <c r="B27" s="4"/>
      <c r="E27" s="5"/>
      <c r="J27" s="4"/>
      <c r="K27" s="4"/>
      <c r="L27" s="6" t="str">
        <f>IF(OR(B27="",G27=""),"",B27+IFERROR(VLOOKUP(G27,Listas!$D$2:$E$5,2,FALSE),0)/24)</f>
        <v/>
      </c>
      <c r="M27" s="7" t="str">
        <f>IF(OR(B27="",J27=""),"",ROUND((J27-B27)*24,1))</f>
        <v/>
      </c>
      <c r="N27" s="7" t="str">
        <f>IF(OR(B27="",K27=""),"",ROUND((K27-B27)*24,1))</f>
        <v/>
      </c>
    </row>
    <row r="28" spans="1:14" x14ac:dyDescent="0.25">
      <c r="A28" s="3"/>
      <c r="B28" s="4"/>
      <c r="E28" s="5"/>
      <c r="J28" s="4"/>
      <c r="K28" s="4"/>
      <c r="L28" s="6" t="str">
        <f>IF(OR(B28="",G28=""),"",B28+IFERROR(VLOOKUP(G28,Listas!$D$2:$E$5,2,FALSE),0)/24)</f>
        <v/>
      </c>
      <c r="M28" s="7" t="str">
        <f>IF(OR(B28="",J28=""),"",ROUND((J28-B28)*24,1))</f>
        <v/>
      </c>
      <c r="N28" s="7" t="str">
        <f>IF(OR(B28="",K28=""),"",ROUND((K28-B28)*24,1))</f>
        <v/>
      </c>
    </row>
    <row r="29" spans="1:14" x14ac:dyDescent="0.25">
      <c r="A29" s="3"/>
      <c r="B29" s="4"/>
      <c r="E29" s="5"/>
      <c r="J29" s="4"/>
      <c r="K29" s="4"/>
      <c r="L29" s="6" t="str">
        <f>IF(OR(B29="",G29=""),"",B29+IFERROR(VLOOKUP(G29,Listas!$D$2:$E$5,2,FALSE),0)/24)</f>
        <v/>
      </c>
      <c r="M29" s="7" t="str">
        <f>IF(OR(B29="",J29=""),"",ROUND((J29-B29)*24,1))</f>
        <v/>
      </c>
      <c r="N29" s="7" t="str">
        <f>IF(OR(B29="",K29=""),"",ROUND((K29-B29)*24,1))</f>
        <v/>
      </c>
    </row>
    <row r="30" spans="1:14" x14ac:dyDescent="0.25">
      <c r="A30" s="3"/>
      <c r="B30" s="4"/>
      <c r="E30" s="5"/>
      <c r="J30" s="4"/>
      <c r="K30" s="4"/>
      <c r="L30" s="6" t="str">
        <f>IF(OR(B30="",G30=""),"",B30+IFERROR(VLOOKUP(G30,Listas!$D$2:$E$5,2,FALSE),0)/24)</f>
        <v/>
      </c>
      <c r="M30" s="7" t="str">
        <f>IF(OR(B30="",J30=""),"",ROUND((J30-B30)*24,1))</f>
        <v/>
      </c>
      <c r="N30" s="7" t="str">
        <f>IF(OR(B30="",K30=""),"",ROUND((K30-B30)*24,1))</f>
        <v/>
      </c>
    </row>
    <row r="31" spans="1:14" x14ac:dyDescent="0.25">
      <c r="A31" s="3"/>
      <c r="B31" s="4"/>
      <c r="E31" s="5"/>
      <c r="J31" s="4"/>
      <c r="K31" s="4"/>
      <c r="L31" s="6" t="str">
        <f>IF(OR(B31="",G31=""),"",B31+IFERROR(VLOOKUP(G31,Listas!$D$2:$E$5,2,FALSE),0)/24)</f>
        <v/>
      </c>
      <c r="M31" s="7" t="str">
        <f>IF(OR(B31="",J31=""),"",ROUND((J31-B31)*24,1))</f>
        <v/>
      </c>
      <c r="N31" s="7" t="str">
        <f>IF(OR(B31="",K31=""),"",ROUND((K31-B31)*24,1))</f>
        <v/>
      </c>
    </row>
    <row r="32" spans="1:14" x14ac:dyDescent="0.25">
      <c r="A32" s="3"/>
      <c r="B32" s="4"/>
      <c r="E32" s="5"/>
      <c r="J32" s="4"/>
      <c r="K32" s="4"/>
      <c r="L32" s="6" t="str">
        <f>IF(OR(B32="",G32=""),"",B32+IFERROR(VLOOKUP(G32,Listas!$D$2:$E$5,2,FALSE),0)/24)</f>
        <v/>
      </c>
      <c r="M32" s="7" t="str">
        <f>IF(OR(B32="",J32=""),"",ROUND((J32-B32)*24,1))</f>
        <v/>
      </c>
      <c r="N32" s="7" t="str">
        <f>IF(OR(B32="",K32=""),"",ROUND((K32-B32)*24,1))</f>
        <v/>
      </c>
    </row>
    <row r="33" spans="1:14" x14ac:dyDescent="0.25">
      <c r="A33" s="3"/>
      <c r="B33" s="4"/>
      <c r="E33" s="5"/>
      <c r="J33" s="4"/>
      <c r="K33" s="4"/>
      <c r="L33" s="6" t="str">
        <f>IF(OR(B33="",G33=""),"",B33+IFERROR(VLOOKUP(G33,Listas!$D$2:$E$5,2,FALSE),0)/24)</f>
        <v/>
      </c>
      <c r="M33" s="7" t="str">
        <f>IF(OR(B33="",J33=""),"",ROUND((J33-B33)*24,1))</f>
        <v/>
      </c>
      <c r="N33" s="7" t="str">
        <f>IF(OR(B33="",K33=""),"",ROUND((K33-B33)*24,1))</f>
        <v/>
      </c>
    </row>
    <row r="34" spans="1:14" x14ac:dyDescent="0.25">
      <c r="A34" s="3"/>
      <c r="B34" s="4"/>
      <c r="E34" s="5"/>
      <c r="J34" s="4"/>
      <c r="K34" s="4"/>
      <c r="L34" s="6" t="str">
        <f>IF(OR(B34="",G34=""),"",B34+IFERROR(VLOOKUP(G34,Listas!$D$2:$E$5,2,FALSE),0)/24)</f>
        <v/>
      </c>
      <c r="M34" s="7" t="str">
        <f>IF(OR(B34="",J34=""),"",ROUND((J34-B34)*24,1))</f>
        <v/>
      </c>
      <c r="N34" s="7" t="str">
        <f>IF(OR(B34="",K34=""),"",ROUND((K34-B34)*24,1))</f>
        <v/>
      </c>
    </row>
    <row r="35" spans="1:14" x14ac:dyDescent="0.25">
      <c r="A35" s="3"/>
      <c r="B35" s="4"/>
      <c r="E35" s="5"/>
      <c r="J35" s="4"/>
      <c r="K35" s="4"/>
      <c r="L35" s="6" t="str">
        <f>IF(OR(B35="",G35=""),"",B35+IFERROR(VLOOKUP(G35,Listas!$D$2:$E$5,2,FALSE),0)/24)</f>
        <v/>
      </c>
      <c r="M35" s="7" t="str">
        <f>IF(OR(B35="",J35=""),"",ROUND((J35-B35)*24,1))</f>
        <v/>
      </c>
      <c r="N35" s="7" t="str">
        <f>IF(OR(B35="",K35=""),"",ROUND((K35-B35)*24,1))</f>
        <v/>
      </c>
    </row>
    <row r="36" spans="1:14" x14ac:dyDescent="0.25">
      <c r="A36" s="3"/>
      <c r="B36" s="4"/>
      <c r="E36" s="5"/>
      <c r="J36" s="4"/>
      <c r="K36" s="4"/>
      <c r="L36" s="6" t="str">
        <f>IF(OR(B36="",G36=""),"",B36+IFERROR(VLOOKUP(G36,Listas!$D$2:$E$5,2,FALSE),0)/24)</f>
        <v/>
      </c>
      <c r="M36" s="7" t="str">
        <f>IF(OR(B36="",J36=""),"",ROUND((J36-B36)*24,1))</f>
        <v/>
      </c>
      <c r="N36" s="7" t="str">
        <f>IF(OR(B36="",K36=""),"",ROUND((K36-B36)*24,1))</f>
        <v/>
      </c>
    </row>
    <row r="37" spans="1:14" x14ac:dyDescent="0.25">
      <c r="A37" s="3"/>
      <c r="B37" s="4"/>
      <c r="E37" s="5"/>
      <c r="J37" s="4"/>
      <c r="K37" s="4"/>
      <c r="L37" s="6" t="str">
        <f>IF(OR(B37="",G37=""),"",B37+IFERROR(VLOOKUP(G37,Listas!$D$2:$E$5,2,FALSE),0)/24)</f>
        <v/>
      </c>
      <c r="M37" s="7" t="str">
        <f>IF(OR(B37="",J37=""),"",ROUND((J37-B37)*24,1))</f>
        <v/>
      </c>
      <c r="N37" s="7" t="str">
        <f>IF(OR(B37="",K37=""),"",ROUND((K37-B37)*24,1))</f>
        <v/>
      </c>
    </row>
    <row r="38" spans="1:14" x14ac:dyDescent="0.25">
      <c r="A38" s="3"/>
      <c r="B38" s="4"/>
      <c r="E38" s="5"/>
      <c r="J38" s="4"/>
      <c r="K38" s="4"/>
      <c r="L38" s="6" t="str">
        <f>IF(OR(B38="",G38=""),"",B38+IFERROR(VLOOKUP(G38,Listas!$D$2:$E$5,2,FALSE),0)/24)</f>
        <v/>
      </c>
      <c r="M38" s="7" t="str">
        <f>IF(OR(B38="",J38=""),"",ROUND((J38-B38)*24,1))</f>
        <v/>
      </c>
      <c r="N38" s="7" t="str">
        <f>IF(OR(B38="",K38=""),"",ROUND((K38-B38)*24,1))</f>
        <v/>
      </c>
    </row>
    <row r="39" spans="1:14" x14ac:dyDescent="0.25">
      <c r="A39" s="3"/>
      <c r="B39" s="4"/>
      <c r="E39" s="5"/>
      <c r="J39" s="4"/>
      <c r="K39" s="4"/>
      <c r="L39" s="6" t="str">
        <f>IF(OR(B39="",G39=""),"",B39+IFERROR(VLOOKUP(G39,Listas!$D$2:$E$5,2,FALSE),0)/24)</f>
        <v/>
      </c>
      <c r="M39" s="7" t="str">
        <f>IF(OR(B39="",J39=""),"",ROUND((J39-B39)*24,1))</f>
        <v/>
      </c>
      <c r="N39" s="7" t="str">
        <f>IF(OR(B39="",K39=""),"",ROUND((K39-B39)*24,1))</f>
        <v/>
      </c>
    </row>
    <row r="40" spans="1:14" x14ac:dyDescent="0.25">
      <c r="A40" s="3"/>
      <c r="B40" s="4"/>
      <c r="E40" s="5"/>
      <c r="J40" s="4"/>
      <c r="K40" s="4"/>
      <c r="L40" s="6" t="str">
        <f>IF(OR(B40="",G40=""),"",B40+IFERROR(VLOOKUP(G40,Listas!$D$2:$E$5,2,FALSE),0)/24)</f>
        <v/>
      </c>
      <c r="M40" s="7" t="str">
        <f>IF(OR(B40="",J40=""),"",ROUND((J40-B40)*24,1))</f>
        <v/>
      </c>
      <c r="N40" s="7" t="str">
        <f>IF(OR(B40="",K40=""),"",ROUND((K40-B40)*24,1))</f>
        <v/>
      </c>
    </row>
    <row r="41" spans="1:14" x14ac:dyDescent="0.25">
      <c r="A41" s="3"/>
      <c r="B41" s="4"/>
      <c r="E41" s="5"/>
      <c r="J41" s="4"/>
      <c r="K41" s="4"/>
      <c r="L41" s="6" t="str">
        <f>IF(OR(B41="",G41=""),"",B41+IFERROR(VLOOKUP(G41,Listas!$D$2:$E$5,2,FALSE),0)/24)</f>
        <v/>
      </c>
      <c r="M41" s="7" t="str">
        <f>IF(OR(B41="",J41=""),"",ROUND((J41-B41)*24,1))</f>
        <v/>
      </c>
      <c r="N41" s="7" t="str">
        <f>IF(OR(B41="",K41=""),"",ROUND((K41-B41)*24,1))</f>
        <v/>
      </c>
    </row>
    <row r="42" spans="1:14" x14ac:dyDescent="0.25">
      <c r="A42" s="3"/>
      <c r="B42" s="4"/>
      <c r="E42" s="5"/>
      <c r="J42" s="4"/>
      <c r="K42" s="4"/>
      <c r="L42" s="6" t="str">
        <f>IF(OR(B42="",G42=""),"",B42+IFERROR(VLOOKUP(G42,Listas!$D$2:$E$5,2,FALSE),0)/24)</f>
        <v/>
      </c>
      <c r="M42" s="7" t="str">
        <f>IF(OR(B42="",J42=""),"",ROUND((J42-B42)*24,1))</f>
        <v/>
      </c>
      <c r="N42" s="7" t="str">
        <f>IF(OR(B42="",K42=""),"",ROUND((K42-B42)*24,1))</f>
        <v/>
      </c>
    </row>
    <row r="43" spans="1:14" x14ac:dyDescent="0.25">
      <c r="A43" s="3"/>
      <c r="B43" s="4"/>
      <c r="E43" s="5"/>
      <c r="J43" s="4"/>
      <c r="K43" s="4"/>
      <c r="L43" s="6" t="str">
        <f>IF(OR(B43="",G43=""),"",B43+IFERROR(VLOOKUP(G43,Listas!$D$2:$E$5,2,FALSE),0)/24)</f>
        <v/>
      </c>
      <c r="M43" s="7" t="str">
        <f>IF(OR(B43="",J43=""),"",ROUND((J43-B43)*24,1))</f>
        <v/>
      </c>
      <c r="N43" s="7" t="str">
        <f>IF(OR(B43="",K43=""),"",ROUND((K43-B43)*24,1))</f>
        <v/>
      </c>
    </row>
    <row r="44" spans="1:14" x14ac:dyDescent="0.25">
      <c r="A44" s="3"/>
      <c r="B44" s="4"/>
      <c r="E44" s="5"/>
      <c r="J44" s="4"/>
      <c r="K44" s="4"/>
      <c r="L44" s="6" t="str">
        <f>IF(OR(B44="",G44=""),"",B44+IFERROR(VLOOKUP(G44,Listas!$D$2:$E$5,2,FALSE),0)/24)</f>
        <v/>
      </c>
      <c r="M44" s="7" t="str">
        <f>IF(OR(B44="",J44=""),"",ROUND((J44-B44)*24,1))</f>
        <v/>
      </c>
      <c r="N44" s="7" t="str">
        <f>IF(OR(B44="",K44=""),"",ROUND((K44-B44)*24,1))</f>
        <v/>
      </c>
    </row>
    <row r="45" spans="1:14" x14ac:dyDescent="0.25">
      <c r="A45" s="3"/>
      <c r="B45" s="4"/>
      <c r="E45" s="5"/>
      <c r="J45" s="4"/>
      <c r="K45" s="4"/>
      <c r="L45" s="6" t="str">
        <f>IF(OR(B45="",G45=""),"",B45+IFERROR(VLOOKUP(G45,Listas!$D$2:$E$5,2,FALSE),0)/24)</f>
        <v/>
      </c>
      <c r="M45" s="7" t="str">
        <f>IF(OR(B45="",J45=""),"",ROUND((J45-B45)*24,1))</f>
        <v/>
      </c>
      <c r="N45" s="7" t="str">
        <f>IF(OR(B45="",K45=""),"",ROUND((K45-B45)*24,1))</f>
        <v/>
      </c>
    </row>
    <row r="46" spans="1:14" x14ac:dyDescent="0.25">
      <c r="A46" s="3"/>
      <c r="B46" s="4"/>
      <c r="E46" s="5"/>
      <c r="J46" s="4"/>
      <c r="K46" s="4"/>
      <c r="L46" s="6" t="str">
        <f>IF(OR(B46="",G46=""),"",B46+IFERROR(VLOOKUP(G46,Listas!$D$2:$E$5,2,FALSE),0)/24)</f>
        <v/>
      </c>
      <c r="M46" s="7" t="str">
        <f>IF(OR(B46="",J46=""),"",ROUND((J46-B46)*24,1))</f>
        <v/>
      </c>
      <c r="N46" s="7" t="str">
        <f>IF(OR(B46="",K46=""),"",ROUND((K46-B46)*24,1))</f>
        <v/>
      </c>
    </row>
    <row r="47" spans="1:14" x14ac:dyDescent="0.25">
      <c r="A47" s="3"/>
      <c r="B47" s="4"/>
      <c r="E47" s="5"/>
      <c r="J47" s="4"/>
      <c r="K47" s="4"/>
      <c r="L47" s="6" t="str">
        <f>IF(OR(B47="",G47=""),"",B47+IFERROR(VLOOKUP(G47,Listas!$D$2:$E$5,2,FALSE),0)/24)</f>
        <v/>
      </c>
      <c r="M47" s="7" t="str">
        <f>IF(OR(B47="",J47=""),"",ROUND((J47-B47)*24,1))</f>
        <v/>
      </c>
      <c r="N47" s="7" t="str">
        <f>IF(OR(B47="",K47=""),"",ROUND((K47-B47)*24,1))</f>
        <v/>
      </c>
    </row>
    <row r="48" spans="1:14" x14ac:dyDescent="0.25">
      <c r="A48" s="3"/>
      <c r="B48" s="4"/>
      <c r="E48" s="5"/>
      <c r="J48" s="4"/>
      <c r="K48" s="4"/>
      <c r="L48" s="6" t="str">
        <f>IF(OR(B48="",G48=""),"",B48+IFERROR(VLOOKUP(G48,Listas!$D$2:$E$5,2,FALSE),0)/24)</f>
        <v/>
      </c>
      <c r="M48" s="7" t="str">
        <f>IF(OR(B48="",J48=""),"",ROUND((J48-B48)*24,1))</f>
        <v/>
      </c>
      <c r="N48" s="7" t="str">
        <f>IF(OR(B48="",K48=""),"",ROUND((K48-B48)*24,1))</f>
        <v/>
      </c>
    </row>
    <row r="49" spans="1:14" x14ac:dyDescent="0.25">
      <c r="A49" s="3"/>
      <c r="B49" s="4"/>
      <c r="E49" s="5"/>
      <c r="J49" s="4"/>
      <c r="K49" s="4"/>
      <c r="L49" s="6" t="str">
        <f>IF(OR(B49="",G49=""),"",B49+IFERROR(VLOOKUP(G49,Listas!$D$2:$E$5,2,FALSE),0)/24)</f>
        <v/>
      </c>
      <c r="M49" s="7" t="str">
        <f>IF(OR(B49="",J49=""),"",ROUND((J49-B49)*24,1))</f>
        <v/>
      </c>
      <c r="N49" s="7" t="str">
        <f>IF(OR(B49="",K49=""),"",ROUND((K49-B49)*24,1))</f>
        <v/>
      </c>
    </row>
    <row r="50" spans="1:14" x14ac:dyDescent="0.25">
      <c r="A50" s="3"/>
      <c r="B50" s="4"/>
      <c r="E50" s="5"/>
      <c r="J50" s="4"/>
      <c r="K50" s="4"/>
      <c r="L50" s="6" t="str">
        <f>IF(OR(B50="",G50=""),"",B50+IFERROR(VLOOKUP(G50,Listas!$D$2:$E$5,2,FALSE),0)/24)</f>
        <v/>
      </c>
      <c r="M50" s="7" t="str">
        <f>IF(OR(B50="",J50=""),"",ROUND((J50-B50)*24,1))</f>
        <v/>
      </c>
      <c r="N50" s="7" t="str">
        <f>IF(OR(B50="",K50=""),"",ROUND((K50-B50)*24,1))</f>
        <v/>
      </c>
    </row>
    <row r="51" spans="1:14" x14ac:dyDescent="0.25">
      <c r="A51" s="3"/>
      <c r="B51" s="4"/>
      <c r="E51" s="5"/>
      <c r="J51" s="4"/>
      <c r="K51" s="4"/>
      <c r="L51" s="6" t="str">
        <f>IF(OR(B51="",G51=""),"",B51+IFERROR(VLOOKUP(G51,Listas!$D$2:$E$5,2,FALSE),0)/24)</f>
        <v/>
      </c>
      <c r="M51" s="7" t="str">
        <f>IF(OR(B51="",J51=""),"",ROUND((J51-B51)*24,1))</f>
        <v/>
      </c>
      <c r="N51" s="7" t="str">
        <f>IF(OR(B51="",K51=""),"",ROUND((K51-B51)*24,1))</f>
        <v/>
      </c>
    </row>
    <row r="52" spans="1:14" x14ac:dyDescent="0.25">
      <c r="A52" s="3"/>
      <c r="B52" s="4"/>
      <c r="E52" s="5"/>
      <c r="J52" s="4"/>
      <c r="K52" s="4"/>
      <c r="L52" s="6" t="str">
        <f>IF(OR(B52="",G52=""),"",B52+IFERROR(VLOOKUP(G52,Listas!$D$2:$E$5,2,FALSE),0)/24)</f>
        <v/>
      </c>
      <c r="M52" s="7" t="str">
        <f>IF(OR(B52="",J52=""),"",ROUND((J52-B52)*24,1))</f>
        <v/>
      </c>
      <c r="N52" s="7" t="str">
        <f>IF(OR(B52="",K52=""),"",ROUND((K52-B52)*24,1))</f>
        <v/>
      </c>
    </row>
    <row r="53" spans="1:14" x14ac:dyDescent="0.25">
      <c r="A53" s="3"/>
      <c r="B53" s="4"/>
      <c r="E53" s="5"/>
      <c r="J53" s="4"/>
      <c r="K53" s="4"/>
      <c r="L53" s="6" t="str">
        <f>IF(OR(B53="",G53=""),"",B53+IFERROR(VLOOKUP(G53,Listas!$D$2:$E$5,2,FALSE),0)/24)</f>
        <v/>
      </c>
      <c r="M53" s="7" t="str">
        <f>IF(OR(B53="",J53=""),"",ROUND((J53-B53)*24,1))</f>
        <v/>
      </c>
      <c r="N53" s="7" t="str">
        <f>IF(OR(B53="",K53=""),"",ROUND((K53-B53)*24,1))</f>
        <v/>
      </c>
    </row>
    <row r="54" spans="1:14" x14ac:dyDescent="0.25">
      <c r="A54" s="3"/>
      <c r="B54" s="4"/>
      <c r="E54" s="5"/>
      <c r="J54" s="4"/>
      <c r="K54" s="4"/>
      <c r="L54" s="6" t="str">
        <f>IF(OR(B54="",G54=""),"",B54+IFERROR(VLOOKUP(G54,Listas!$D$2:$E$5,2,FALSE),0)/24)</f>
        <v/>
      </c>
      <c r="M54" s="7" t="str">
        <f>IF(OR(B54="",J54=""),"",ROUND((J54-B54)*24,1))</f>
        <v/>
      </c>
      <c r="N54" s="7" t="str">
        <f>IF(OR(B54="",K54=""),"",ROUND((K54-B54)*24,1))</f>
        <v/>
      </c>
    </row>
    <row r="55" spans="1:14" x14ac:dyDescent="0.25">
      <c r="A55" s="3"/>
      <c r="B55" s="4"/>
      <c r="E55" s="5"/>
      <c r="J55" s="4"/>
      <c r="K55" s="4"/>
      <c r="L55" s="6" t="str">
        <f>IF(OR(B55="",G55=""),"",B55+IFERROR(VLOOKUP(G55,Listas!$D$2:$E$5,2,FALSE),0)/24)</f>
        <v/>
      </c>
      <c r="M55" s="7" t="str">
        <f>IF(OR(B55="",J55=""),"",ROUND((J55-B55)*24,1))</f>
        <v/>
      </c>
      <c r="N55" s="7" t="str">
        <f>IF(OR(B55="",K55=""),"",ROUND((K55-B55)*24,1))</f>
        <v/>
      </c>
    </row>
    <row r="56" spans="1:14" x14ac:dyDescent="0.25">
      <c r="A56" s="3"/>
      <c r="B56" s="4"/>
      <c r="E56" s="5"/>
      <c r="J56" s="4"/>
      <c r="K56" s="4"/>
      <c r="L56" s="6" t="str">
        <f>IF(OR(B56="",G56=""),"",B56+IFERROR(VLOOKUP(G56,Listas!$D$2:$E$5,2,FALSE),0)/24)</f>
        <v/>
      </c>
      <c r="M56" s="7" t="str">
        <f>IF(OR(B56="",J56=""),"",ROUND((J56-B56)*24,1))</f>
        <v/>
      </c>
      <c r="N56" s="7" t="str">
        <f>IF(OR(B56="",K56=""),"",ROUND((K56-B56)*24,1))</f>
        <v/>
      </c>
    </row>
    <row r="57" spans="1:14" x14ac:dyDescent="0.25">
      <c r="A57" s="3"/>
      <c r="B57" s="4"/>
      <c r="E57" s="5"/>
      <c r="J57" s="4"/>
      <c r="K57" s="4"/>
      <c r="L57" s="6" t="str">
        <f>IF(OR(B57="",G57=""),"",B57+IFERROR(VLOOKUP(G57,Listas!$D$2:$E$5,2,FALSE),0)/24)</f>
        <v/>
      </c>
      <c r="M57" s="7" t="str">
        <f>IF(OR(B57="",J57=""),"",ROUND((J57-B57)*24,1))</f>
        <v/>
      </c>
      <c r="N57" s="7" t="str">
        <f>IF(OR(B57="",K57=""),"",ROUND((K57-B57)*24,1))</f>
        <v/>
      </c>
    </row>
    <row r="58" spans="1:14" x14ac:dyDescent="0.25">
      <c r="A58" s="3"/>
      <c r="B58" s="4"/>
      <c r="E58" s="5"/>
      <c r="J58" s="4"/>
      <c r="K58" s="4"/>
      <c r="L58" s="6" t="str">
        <f>IF(OR(B58="",G58=""),"",B58+IFERROR(VLOOKUP(G58,Listas!$D$2:$E$5,2,FALSE),0)/24)</f>
        <v/>
      </c>
      <c r="M58" s="7" t="str">
        <f>IF(OR(B58="",J58=""),"",ROUND((J58-B58)*24,1))</f>
        <v/>
      </c>
      <c r="N58" s="7" t="str">
        <f>IF(OR(B58="",K58=""),"",ROUND((K58-B58)*24,1))</f>
        <v/>
      </c>
    </row>
    <row r="59" spans="1:14" x14ac:dyDescent="0.25">
      <c r="A59" s="3"/>
      <c r="B59" s="4"/>
      <c r="E59" s="5"/>
      <c r="J59" s="4"/>
      <c r="K59" s="4"/>
      <c r="L59" s="6" t="str">
        <f>IF(OR(B59="",G59=""),"",B59+IFERROR(VLOOKUP(G59,Listas!$D$2:$E$5,2,FALSE),0)/24)</f>
        <v/>
      </c>
      <c r="M59" s="7" t="str">
        <f>IF(OR(B59="",J59=""),"",ROUND((J59-B59)*24,1))</f>
        <v/>
      </c>
      <c r="N59" s="7" t="str">
        <f>IF(OR(B59="",K59=""),"",ROUND((K59-B59)*24,1))</f>
        <v/>
      </c>
    </row>
    <row r="60" spans="1:14" x14ac:dyDescent="0.25">
      <c r="A60" s="3"/>
      <c r="B60" s="4"/>
      <c r="E60" s="5"/>
      <c r="J60" s="4"/>
      <c r="K60" s="4"/>
      <c r="L60" s="6" t="str">
        <f>IF(OR(B60="",G60=""),"",B60+IFERROR(VLOOKUP(G60,Listas!$D$2:$E$5,2,FALSE),0)/24)</f>
        <v/>
      </c>
      <c r="M60" s="7" t="str">
        <f>IF(OR(B60="",J60=""),"",ROUND((J60-B60)*24,1))</f>
        <v/>
      </c>
      <c r="N60" s="7" t="str">
        <f>IF(OR(B60="",K60=""),"",ROUND((K60-B60)*24,1))</f>
        <v/>
      </c>
    </row>
    <row r="61" spans="1:14" x14ac:dyDescent="0.25">
      <c r="A61" s="3"/>
      <c r="B61" s="4"/>
      <c r="E61" s="5"/>
      <c r="J61" s="4"/>
      <c r="K61" s="4"/>
      <c r="L61" s="6" t="str">
        <f>IF(OR(B61="",G61=""),"",B61+IFERROR(VLOOKUP(G61,Listas!$D$2:$E$5,2,FALSE),0)/24)</f>
        <v/>
      </c>
      <c r="M61" s="7" t="str">
        <f>IF(OR(B61="",J61=""),"",ROUND((J61-B61)*24,1))</f>
        <v/>
      </c>
      <c r="N61" s="7" t="str">
        <f>IF(OR(B61="",K61=""),"",ROUND((K61-B61)*24,1))</f>
        <v/>
      </c>
    </row>
    <row r="62" spans="1:14" x14ac:dyDescent="0.25">
      <c r="A62" s="3"/>
      <c r="B62" s="4"/>
      <c r="E62" s="5"/>
      <c r="J62" s="4"/>
      <c r="K62" s="4"/>
      <c r="L62" s="6" t="str">
        <f>IF(OR(B62="",G62=""),"",B62+IFERROR(VLOOKUP(G62,Listas!$D$2:$E$5,2,FALSE),0)/24)</f>
        <v/>
      </c>
      <c r="M62" s="7" t="str">
        <f>IF(OR(B62="",J62=""),"",ROUND((J62-B62)*24,1))</f>
        <v/>
      </c>
      <c r="N62" s="7" t="str">
        <f>IF(OR(B62="",K62=""),"",ROUND((K62-B62)*24,1))</f>
        <v/>
      </c>
    </row>
    <row r="63" spans="1:14" x14ac:dyDescent="0.25">
      <c r="A63" s="3"/>
      <c r="B63" s="4"/>
      <c r="E63" s="5"/>
      <c r="J63" s="4"/>
      <c r="K63" s="4"/>
      <c r="L63" s="6" t="str">
        <f>IF(OR(B63="",G63=""),"",B63+IFERROR(VLOOKUP(G63,Listas!$D$2:$E$5,2,FALSE),0)/24)</f>
        <v/>
      </c>
      <c r="M63" s="7" t="str">
        <f>IF(OR(B63="",J63=""),"",ROUND((J63-B63)*24,1))</f>
        <v/>
      </c>
      <c r="N63" s="7" t="str">
        <f>IF(OR(B63="",K63=""),"",ROUND((K63-B63)*24,1))</f>
        <v/>
      </c>
    </row>
    <row r="64" spans="1:14" x14ac:dyDescent="0.25">
      <c r="A64" s="3"/>
      <c r="B64" s="4"/>
      <c r="E64" s="5"/>
      <c r="J64" s="4"/>
      <c r="K64" s="4"/>
      <c r="L64" s="6" t="str">
        <f>IF(OR(B64="",G64=""),"",B64+IFERROR(VLOOKUP(G64,Listas!$D$2:$E$5,2,FALSE),0)/24)</f>
        <v/>
      </c>
      <c r="M64" s="7" t="str">
        <f>IF(OR(B64="",J64=""),"",ROUND((J64-B64)*24,1))</f>
        <v/>
      </c>
      <c r="N64" s="7" t="str">
        <f>IF(OR(B64="",K64=""),"",ROUND((K64-B64)*24,1))</f>
        <v/>
      </c>
    </row>
    <row r="65" spans="1:14" x14ac:dyDescent="0.25">
      <c r="A65" s="3"/>
      <c r="B65" s="4"/>
      <c r="E65" s="5"/>
      <c r="J65" s="4"/>
      <c r="K65" s="4"/>
      <c r="L65" s="6" t="str">
        <f>IF(OR(B65="",G65=""),"",B65+IFERROR(VLOOKUP(G65,Listas!$D$2:$E$5,2,FALSE),0)/24)</f>
        <v/>
      </c>
      <c r="M65" s="7" t="str">
        <f>IF(OR(B65="",J65=""),"",ROUND((J65-B65)*24,1))</f>
        <v/>
      </c>
      <c r="N65" s="7" t="str">
        <f>IF(OR(B65="",K65=""),"",ROUND((K65-B65)*24,1))</f>
        <v/>
      </c>
    </row>
    <row r="66" spans="1:14" x14ac:dyDescent="0.25">
      <c r="A66" s="3"/>
      <c r="B66" s="4"/>
      <c r="E66" s="5"/>
      <c r="J66" s="4"/>
      <c r="K66" s="4"/>
      <c r="L66" s="6" t="str">
        <f>IF(OR(B66="",G66=""),"",B66+IFERROR(VLOOKUP(G66,Listas!$D$2:$E$5,2,FALSE),0)/24)</f>
        <v/>
      </c>
      <c r="M66" s="7" t="str">
        <f>IF(OR(B66="",J66=""),"",ROUND((J66-B66)*24,1))</f>
        <v/>
      </c>
      <c r="N66" s="7" t="str">
        <f>IF(OR(B66="",K66=""),"",ROUND((K66-B66)*24,1))</f>
        <v/>
      </c>
    </row>
    <row r="67" spans="1:14" x14ac:dyDescent="0.25">
      <c r="A67" s="3"/>
      <c r="B67" s="4"/>
      <c r="E67" s="5"/>
      <c r="J67" s="4"/>
      <c r="K67" s="4"/>
      <c r="L67" s="6" t="str">
        <f>IF(OR(B67="",G67=""),"",B67+IFERROR(VLOOKUP(G67,Listas!$D$2:$E$5,2,FALSE),0)/24)</f>
        <v/>
      </c>
      <c r="M67" s="7" t="str">
        <f>IF(OR(B67="",J67=""),"",ROUND((J67-B67)*24,1))</f>
        <v/>
      </c>
      <c r="N67" s="7" t="str">
        <f>IF(OR(B67="",K67=""),"",ROUND((K67-B67)*24,1))</f>
        <v/>
      </c>
    </row>
    <row r="68" spans="1:14" x14ac:dyDescent="0.25">
      <c r="A68" s="3"/>
      <c r="B68" s="4"/>
      <c r="E68" s="5"/>
      <c r="J68" s="4"/>
      <c r="K68" s="4"/>
      <c r="L68" s="6" t="str">
        <f>IF(OR(B68="",G68=""),"",B68+IFERROR(VLOOKUP(G68,Listas!$D$2:$E$5,2,FALSE),0)/24)</f>
        <v/>
      </c>
      <c r="M68" s="7" t="str">
        <f>IF(OR(B68="",J68=""),"",ROUND((J68-B68)*24,1))</f>
        <v/>
      </c>
      <c r="N68" s="7" t="str">
        <f>IF(OR(B68="",K68=""),"",ROUND((K68-B68)*24,1))</f>
        <v/>
      </c>
    </row>
    <row r="69" spans="1:14" x14ac:dyDescent="0.25">
      <c r="A69" s="3"/>
      <c r="B69" s="4"/>
      <c r="E69" s="5"/>
      <c r="J69" s="4"/>
      <c r="K69" s="4"/>
      <c r="L69" s="6" t="str">
        <f>IF(OR(B69="",G69=""),"",B69+IFERROR(VLOOKUP(G69,Listas!$D$2:$E$5,2,FALSE),0)/24)</f>
        <v/>
      </c>
      <c r="M69" s="7" t="str">
        <f>IF(OR(B69="",J69=""),"",ROUND((J69-B69)*24,1))</f>
        <v/>
      </c>
      <c r="N69" s="7" t="str">
        <f>IF(OR(B69="",K69=""),"",ROUND((K69-B69)*24,1))</f>
        <v/>
      </c>
    </row>
    <row r="70" spans="1:14" x14ac:dyDescent="0.25">
      <c r="A70" s="3"/>
      <c r="B70" s="4"/>
      <c r="E70" s="5"/>
      <c r="J70" s="4"/>
      <c r="K70" s="4"/>
      <c r="L70" s="6" t="str">
        <f>IF(OR(B70="",G70=""),"",B70+IFERROR(VLOOKUP(G70,Listas!$D$2:$E$5,2,FALSE),0)/24)</f>
        <v/>
      </c>
      <c r="M70" s="7" t="str">
        <f>IF(OR(B70="",J70=""),"",ROUND((J70-B70)*24,1))</f>
        <v/>
      </c>
      <c r="N70" s="7" t="str">
        <f>IF(OR(B70="",K70=""),"",ROUND((K70-B70)*24,1))</f>
        <v/>
      </c>
    </row>
    <row r="71" spans="1:14" x14ac:dyDescent="0.25">
      <c r="A71" s="3"/>
      <c r="B71" s="4"/>
      <c r="E71" s="5"/>
      <c r="J71" s="4"/>
      <c r="K71" s="4"/>
      <c r="L71" s="6" t="str">
        <f>IF(OR(B71="",G71=""),"",B71+IFERROR(VLOOKUP(G71,Listas!$D$2:$E$5,2,FALSE),0)/24)</f>
        <v/>
      </c>
      <c r="M71" s="7" t="str">
        <f>IF(OR(B71="",J71=""),"",ROUND((J71-B71)*24,1))</f>
        <v/>
      </c>
      <c r="N71" s="7" t="str">
        <f>IF(OR(B71="",K71=""),"",ROUND((K71-B71)*24,1))</f>
        <v/>
      </c>
    </row>
    <row r="72" spans="1:14" x14ac:dyDescent="0.25">
      <c r="A72" s="3"/>
      <c r="B72" s="4"/>
      <c r="E72" s="5"/>
      <c r="J72" s="4"/>
      <c r="K72" s="4"/>
      <c r="L72" s="6" t="str">
        <f>IF(OR(B72="",G72=""),"",B72+IFERROR(VLOOKUP(G72,Listas!$D$2:$E$5,2,FALSE),0)/24)</f>
        <v/>
      </c>
      <c r="M72" s="7" t="str">
        <f>IF(OR(B72="",J72=""),"",ROUND((J72-B72)*24,1))</f>
        <v/>
      </c>
      <c r="N72" s="7" t="str">
        <f>IF(OR(B72="",K72=""),"",ROUND((K72-B72)*24,1))</f>
        <v/>
      </c>
    </row>
    <row r="73" spans="1:14" x14ac:dyDescent="0.25">
      <c r="A73" s="3"/>
      <c r="B73" s="4"/>
      <c r="E73" s="5"/>
      <c r="J73" s="4"/>
      <c r="K73" s="4"/>
      <c r="L73" s="6" t="str">
        <f>IF(OR(B73="",G73=""),"",B73+IFERROR(VLOOKUP(G73,Listas!$D$2:$E$5,2,FALSE),0)/24)</f>
        <v/>
      </c>
      <c r="M73" s="7" t="str">
        <f>IF(OR(B73="",J73=""),"",ROUND((J73-B73)*24,1))</f>
        <v/>
      </c>
      <c r="N73" s="7" t="str">
        <f>IF(OR(B73="",K73=""),"",ROUND((K73-B73)*24,1))</f>
        <v/>
      </c>
    </row>
    <row r="74" spans="1:14" x14ac:dyDescent="0.25">
      <c r="A74" s="3"/>
      <c r="B74" s="4"/>
      <c r="E74" s="5"/>
      <c r="J74" s="4"/>
      <c r="K74" s="4"/>
      <c r="L74" s="6" t="str">
        <f>IF(OR(B74="",G74=""),"",B74+IFERROR(VLOOKUP(G74,Listas!$D$2:$E$5,2,FALSE),0)/24)</f>
        <v/>
      </c>
      <c r="M74" s="7" t="str">
        <f>IF(OR(B74="",J74=""),"",ROUND((J74-B74)*24,1))</f>
        <v/>
      </c>
      <c r="N74" s="7" t="str">
        <f>IF(OR(B74="",K74=""),"",ROUND((K74-B74)*24,1))</f>
        <v/>
      </c>
    </row>
    <row r="75" spans="1:14" x14ac:dyDescent="0.25">
      <c r="A75" s="3"/>
      <c r="B75" s="4"/>
      <c r="E75" s="5"/>
      <c r="J75" s="4"/>
      <c r="K75" s="4"/>
      <c r="L75" s="6" t="str">
        <f>IF(OR(B75="",G75=""),"",B75+IFERROR(VLOOKUP(G75,Listas!$D$2:$E$5,2,FALSE),0)/24)</f>
        <v/>
      </c>
      <c r="M75" s="7" t="str">
        <f>IF(OR(B75="",J75=""),"",ROUND((J75-B75)*24,1))</f>
        <v/>
      </c>
      <c r="N75" s="7" t="str">
        <f>IF(OR(B75="",K75=""),"",ROUND((K75-B75)*24,1))</f>
        <v/>
      </c>
    </row>
    <row r="76" spans="1:14" x14ac:dyDescent="0.25">
      <c r="A76" s="3"/>
      <c r="B76" s="4"/>
      <c r="E76" s="5"/>
      <c r="J76" s="4"/>
      <c r="K76" s="4"/>
      <c r="L76" s="6" t="str">
        <f>IF(OR(B76="",G76=""),"",B76+IFERROR(VLOOKUP(G76,Listas!$D$2:$E$5,2,FALSE),0)/24)</f>
        <v/>
      </c>
      <c r="M76" s="7" t="str">
        <f>IF(OR(B76="",J76=""),"",ROUND((J76-B76)*24,1))</f>
        <v/>
      </c>
      <c r="N76" s="7" t="str">
        <f>IF(OR(B76="",K76=""),"",ROUND((K76-B76)*24,1))</f>
        <v/>
      </c>
    </row>
    <row r="77" spans="1:14" x14ac:dyDescent="0.25">
      <c r="A77" s="3"/>
      <c r="B77" s="4"/>
      <c r="E77" s="5"/>
      <c r="J77" s="4"/>
      <c r="K77" s="4"/>
      <c r="L77" s="6" t="str">
        <f>IF(OR(B77="",G77=""),"",B77+IFERROR(VLOOKUP(G77,Listas!$D$2:$E$5,2,FALSE),0)/24)</f>
        <v/>
      </c>
      <c r="M77" s="7" t="str">
        <f>IF(OR(B77="",J77=""),"",ROUND((J77-B77)*24,1))</f>
        <v/>
      </c>
      <c r="N77" s="7" t="str">
        <f>IF(OR(B77="",K77=""),"",ROUND((K77-B77)*24,1))</f>
        <v/>
      </c>
    </row>
    <row r="78" spans="1:14" x14ac:dyDescent="0.25">
      <c r="A78" s="3"/>
      <c r="B78" s="4"/>
      <c r="E78" s="5"/>
      <c r="J78" s="4"/>
      <c r="K78" s="4"/>
      <c r="L78" s="6" t="str">
        <f>IF(OR(B78="",G78=""),"",B78+IFERROR(VLOOKUP(G78,Listas!$D$2:$E$5,2,FALSE),0)/24)</f>
        <v/>
      </c>
      <c r="M78" s="7" t="str">
        <f>IF(OR(B78="",J78=""),"",ROUND((J78-B78)*24,1))</f>
        <v/>
      </c>
      <c r="N78" s="7" t="str">
        <f>IF(OR(B78="",K78=""),"",ROUND((K78-B78)*24,1))</f>
        <v/>
      </c>
    </row>
    <row r="79" spans="1:14" x14ac:dyDescent="0.25">
      <c r="A79" s="3"/>
      <c r="B79" s="4"/>
      <c r="E79" s="5"/>
      <c r="J79" s="4"/>
      <c r="K79" s="4"/>
      <c r="L79" s="6" t="str">
        <f>IF(OR(B79="",G79=""),"",B79+IFERROR(VLOOKUP(G79,Listas!$D$2:$E$5,2,FALSE),0)/24)</f>
        <v/>
      </c>
      <c r="M79" s="7" t="str">
        <f>IF(OR(B79="",J79=""),"",ROUND((J79-B79)*24,1))</f>
        <v/>
      </c>
      <c r="N79" s="7" t="str">
        <f>IF(OR(B79="",K79=""),"",ROUND((K79-B79)*24,1))</f>
        <v/>
      </c>
    </row>
    <row r="80" spans="1:14" x14ac:dyDescent="0.25">
      <c r="A80" s="3"/>
      <c r="B80" s="4"/>
      <c r="E80" s="5"/>
      <c r="J80" s="4"/>
      <c r="K80" s="4"/>
      <c r="L80" s="6" t="str">
        <f>IF(OR(B80="",G80=""),"",B80+IFERROR(VLOOKUP(G80,Listas!$D$2:$E$5,2,FALSE),0)/24)</f>
        <v/>
      </c>
      <c r="M80" s="7" t="str">
        <f>IF(OR(B80="",J80=""),"",ROUND((J80-B80)*24,1))</f>
        <v/>
      </c>
      <c r="N80" s="7" t="str">
        <f>IF(OR(B80="",K80=""),"",ROUND((K80-B80)*24,1))</f>
        <v/>
      </c>
    </row>
    <row r="81" spans="1:14" x14ac:dyDescent="0.25">
      <c r="A81" s="3"/>
      <c r="B81" s="4"/>
      <c r="E81" s="5"/>
      <c r="J81" s="4"/>
      <c r="K81" s="4"/>
      <c r="L81" s="6" t="str">
        <f>IF(OR(B81="",G81=""),"",B81+IFERROR(VLOOKUP(G81,Listas!$D$2:$E$5,2,FALSE),0)/24)</f>
        <v/>
      </c>
      <c r="M81" s="7" t="str">
        <f>IF(OR(B81="",J81=""),"",ROUND((J81-B81)*24,1))</f>
        <v/>
      </c>
      <c r="N81" s="7" t="str">
        <f>IF(OR(B81="",K81=""),"",ROUND((K81-B81)*24,1))</f>
        <v/>
      </c>
    </row>
    <row r="82" spans="1:14" x14ac:dyDescent="0.25">
      <c r="A82" s="3"/>
      <c r="B82" s="4"/>
      <c r="E82" s="5"/>
      <c r="J82" s="4"/>
      <c r="K82" s="4"/>
      <c r="L82" s="6" t="str">
        <f>IF(OR(B82="",G82=""),"",B82+IFERROR(VLOOKUP(G82,Listas!$D$2:$E$5,2,FALSE),0)/24)</f>
        <v/>
      </c>
      <c r="M82" s="7" t="str">
        <f>IF(OR(B82="",J82=""),"",ROUND((J82-B82)*24,1))</f>
        <v/>
      </c>
      <c r="N82" s="7" t="str">
        <f>IF(OR(B82="",K82=""),"",ROUND((K82-B82)*24,1))</f>
        <v/>
      </c>
    </row>
    <row r="83" spans="1:14" x14ac:dyDescent="0.25">
      <c r="A83" s="3"/>
      <c r="B83" s="4"/>
      <c r="E83" s="5"/>
      <c r="J83" s="4"/>
      <c r="K83" s="4"/>
      <c r="L83" s="6" t="str">
        <f>IF(OR(B83="",G83=""),"",B83+IFERROR(VLOOKUP(G83,Listas!$D$2:$E$5,2,FALSE),0)/24)</f>
        <v/>
      </c>
      <c r="M83" s="7" t="str">
        <f>IF(OR(B83="",J83=""),"",ROUND((J83-B83)*24,1))</f>
        <v/>
      </c>
      <c r="N83" s="7" t="str">
        <f>IF(OR(B83="",K83=""),"",ROUND((K83-B83)*24,1))</f>
        <v/>
      </c>
    </row>
    <row r="84" spans="1:14" x14ac:dyDescent="0.25">
      <c r="A84" s="3"/>
      <c r="B84" s="4"/>
      <c r="E84" s="5"/>
      <c r="J84" s="4"/>
      <c r="K84" s="4"/>
      <c r="L84" s="6" t="str">
        <f>IF(OR(B84="",G84=""),"",B84+IFERROR(VLOOKUP(G84,Listas!$D$2:$E$5,2,FALSE),0)/24)</f>
        <v/>
      </c>
      <c r="M84" s="7" t="str">
        <f>IF(OR(B84="",J84=""),"",ROUND((J84-B84)*24,1))</f>
        <v/>
      </c>
      <c r="N84" s="7" t="str">
        <f>IF(OR(B84="",K84=""),"",ROUND((K84-B84)*24,1))</f>
        <v/>
      </c>
    </row>
    <row r="85" spans="1:14" x14ac:dyDescent="0.25">
      <c r="A85" s="3"/>
      <c r="B85" s="4"/>
      <c r="E85" s="5"/>
      <c r="J85" s="4"/>
      <c r="K85" s="4"/>
      <c r="L85" s="6" t="str">
        <f>IF(OR(B85="",G85=""),"",B85+IFERROR(VLOOKUP(G85,Listas!$D$2:$E$5,2,FALSE),0)/24)</f>
        <v/>
      </c>
      <c r="M85" s="7" t="str">
        <f>IF(OR(B85="",J85=""),"",ROUND((J85-B85)*24,1))</f>
        <v/>
      </c>
      <c r="N85" s="7" t="str">
        <f>IF(OR(B85="",K85=""),"",ROUND((K85-B85)*24,1))</f>
        <v/>
      </c>
    </row>
    <row r="86" spans="1:14" x14ac:dyDescent="0.25">
      <c r="A86" s="3"/>
      <c r="B86" s="4"/>
      <c r="E86" s="5"/>
      <c r="J86" s="4"/>
      <c r="K86" s="4"/>
      <c r="L86" s="6" t="str">
        <f>IF(OR(B86="",G86=""),"",B86+IFERROR(VLOOKUP(G86,Listas!$D$2:$E$5,2,FALSE),0)/24)</f>
        <v/>
      </c>
      <c r="M86" s="7" t="str">
        <f>IF(OR(B86="",J86=""),"",ROUND((J86-B86)*24,1))</f>
        <v/>
      </c>
      <c r="N86" s="7" t="str">
        <f>IF(OR(B86="",K86=""),"",ROUND((K86-B86)*24,1))</f>
        <v/>
      </c>
    </row>
    <row r="87" spans="1:14" x14ac:dyDescent="0.25">
      <c r="A87" s="3"/>
      <c r="B87" s="4"/>
      <c r="E87" s="5"/>
      <c r="J87" s="4"/>
      <c r="K87" s="4"/>
      <c r="L87" s="6" t="str">
        <f>IF(OR(B87="",G87=""),"",B87+IFERROR(VLOOKUP(G87,Listas!$D$2:$E$5,2,FALSE),0)/24)</f>
        <v/>
      </c>
      <c r="M87" s="7" t="str">
        <f>IF(OR(B87="",J87=""),"",ROUND((J87-B87)*24,1))</f>
        <v/>
      </c>
      <c r="N87" s="7" t="str">
        <f>IF(OR(B87="",K87=""),"",ROUND((K87-B87)*24,1))</f>
        <v/>
      </c>
    </row>
    <row r="88" spans="1:14" x14ac:dyDescent="0.25">
      <c r="A88" s="3"/>
      <c r="B88" s="4"/>
      <c r="E88" s="5"/>
      <c r="J88" s="4"/>
      <c r="K88" s="4"/>
      <c r="L88" s="6" t="str">
        <f>IF(OR(B88="",G88=""),"",B88+IFERROR(VLOOKUP(G88,Listas!$D$2:$E$5,2,FALSE),0)/24)</f>
        <v/>
      </c>
      <c r="M88" s="7" t="str">
        <f>IF(OR(B88="",J88=""),"",ROUND((J88-B88)*24,1))</f>
        <v/>
      </c>
      <c r="N88" s="7" t="str">
        <f>IF(OR(B88="",K88=""),"",ROUND((K88-B88)*24,1))</f>
        <v/>
      </c>
    </row>
    <row r="89" spans="1:14" x14ac:dyDescent="0.25">
      <c r="A89" s="3"/>
      <c r="B89" s="4"/>
      <c r="E89" s="5"/>
      <c r="J89" s="4"/>
      <c r="K89" s="4"/>
      <c r="L89" s="6" t="str">
        <f>IF(OR(B89="",G89=""),"",B89+IFERROR(VLOOKUP(G89,Listas!$D$2:$E$5,2,FALSE),0)/24)</f>
        <v/>
      </c>
      <c r="M89" s="7" t="str">
        <f>IF(OR(B89="",J89=""),"",ROUND((J89-B89)*24,1))</f>
        <v/>
      </c>
      <c r="N89" s="7" t="str">
        <f>IF(OR(B89="",K89=""),"",ROUND((K89-B89)*24,1))</f>
        <v/>
      </c>
    </row>
    <row r="90" spans="1:14" x14ac:dyDescent="0.25">
      <c r="A90" s="3"/>
      <c r="B90" s="4"/>
      <c r="E90" s="5"/>
      <c r="J90" s="4"/>
      <c r="K90" s="4"/>
      <c r="L90" s="6" t="str">
        <f>IF(OR(B90="",G90=""),"",B90+IFERROR(VLOOKUP(G90,Listas!$D$2:$E$5,2,FALSE),0)/24)</f>
        <v/>
      </c>
      <c r="M90" s="7" t="str">
        <f>IF(OR(B90="",J90=""),"",ROUND((J90-B90)*24,1))</f>
        <v/>
      </c>
      <c r="N90" s="7" t="str">
        <f>IF(OR(B90="",K90=""),"",ROUND((K90-B90)*24,1))</f>
        <v/>
      </c>
    </row>
    <row r="91" spans="1:14" x14ac:dyDescent="0.25">
      <c r="A91" s="3"/>
      <c r="B91" s="4"/>
      <c r="E91" s="5"/>
      <c r="J91" s="4"/>
      <c r="K91" s="4"/>
      <c r="L91" s="6" t="str">
        <f>IF(OR(B91="",G91=""),"",B91+IFERROR(VLOOKUP(G91,Listas!$D$2:$E$5,2,FALSE),0)/24)</f>
        <v/>
      </c>
      <c r="M91" s="7" t="str">
        <f>IF(OR(B91="",J91=""),"",ROUND((J91-B91)*24,1))</f>
        <v/>
      </c>
      <c r="N91" s="7" t="str">
        <f>IF(OR(B91="",K91=""),"",ROUND((K91-B91)*24,1))</f>
        <v/>
      </c>
    </row>
    <row r="92" spans="1:14" x14ac:dyDescent="0.25">
      <c r="A92" s="3"/>
      <c r="B92" s="4"/>
      <c r="E92" s="5"/>
      <c r="J92" s="4"/>
      <c r="K92" s="4"/>
      <c r="L92" s="6" t="str">
        <f>IF(OR(B92="",G92=""),"",B92+IFERROR(VLOOKUP(G92,Listas!$D$2:$E$5,2,FALSE),0)/24)</f>
        <v/>
      </c>
      <c r="M92" s="7" t="str">
        <f>IF(OR(B92="",J92=""),"",ROUND((J92-B92)*24,1))</f>
        <v/>
      </c>
      <c r="N92" s="7" t="str">
        <f>IF(OR(B92="",K92=""),"",ROUND((K92-B92)*24,1))</f>
        <v/>
      </c>
    </row>
    <row r="93" spans="1:14" x14ac:dyDescent="0.25">
      <c r="A93" s="3"/>
      <c r="B93" s="4"/>
      <c r="E93" s="5"/>
      <c r="J93" s="4"/>
      <c r="K93" s="4"/>
      <c r="L93" s="6" t="str">
        <f>IF(OR(B93="",G93=""),"",B93+IFERROR(VLOOKUP(G93,Listas!$D$2:$E$5,2,FALSE),0)/24)</f>
        <v/>
      </c>
      <c r="M93" s="7" t="str">
        <f>IF(OR(B93="",J93=""),"",ROUND((J93-B93)*24,1))</f>
        <v/>
      </c>
      <c r="N93" s="7" t="str">
        <f>IF(OR(B93="",K93=""),"",ROUND((K93-B93)*24,1))</f>
        <v/>
      </c>
    </row>
    <row r="94" spans="1:14" x14ac:dyDescent="0.25">
      <c r="A94" s="3"/>
      <c r="B94" s="4"/>
      <c r="E94" s="5"/>
      <c r="J94" s="4"/>
      <c r="K94" s="4"/>
      <c r="L94" s="6" t="str">
        <f>IF(OR(B94="",G94=""),"",B94+IFERROR(VLOOKUP(G94,Listas!$D$2:$E$5,2,FALSE),0)/24)</f>
        <v/>
      </c>
      <c r="M94" s="7" t="str">
        <f>IF(OR(B94="",J94=""),"",ROUND((J94-B94)*24,1))</f>
        <v/>
      </c>
      <c r="N94" s="7" t="str">
        <f>IF(OR(B94="",K94=""),"",ROUND((K94-B94)*24,1))</f>
        <v/>
      </c>
    </row>
    <row r="95" spans="1:14" x14ac:dyDescent="0.25">
      <c r="A95" s="3"/>
      <c r="B95" s="4"/>
      <c r="E95" s="5"/>
      <c r="J95" s="4"/>
      <c r="K95" s="4"/>
      <c r="L95" s="6" t="str">
        <f>IF(OR(B95="",G95=""),"",B95+IFERROR(VLOOKUP(G95,Listas!$D$2:$E$5,2,FALSE),0)/24)</f>
        <v/>
      </c>
      <c r="M95" s="7" t="str">
        <f>IF(OR(B95="",J95=""),"",ROUND((J95-B95)*24,1))</f>
        <v/>
      </c>
      <c r="N95" s="7" t="str">
        <f>IF(OR(B95="",K95=""),"",ROUND((K95-B95)*24,1))</f>
        <v/>
      </c>
    </row>
    <row r="96" spans="1:14" x14ac:dyDescent="0.25">
      <c r="A96" s="3"/>
      <c r="B96" s="4"/>
      <c r="E96" s="5"/>
      <c r="J96" s="4"/>
      <c r="K96" s="4"/>
      <c r="L96" s="6" t="str">
        <f>IF(OR(B96="",G96=""),"",B96+IFERROR(VLOOKUP(G96,Listas!$D$2:$E$5,2,FALSE),0)/24)</f>
        <v/>
      </c>
      <c r="M96" s="7" t="str">
        <f>IF(OR(B96="",J96=""),"",ROUND((J96-B96)*24,1))</f>
        <v/>
      </c>
      <c r="N96" s="7" t="str">
        <f>IF(OR(B96="",K96=""),"",ROUND((K96-B96)*24,1))</f>
        <v/>
      </c>
    </row>
    <row r="97" spans="1:14" x14ac:dyDescent="0.25">
      <c r="A97" s="3"/>
      <c r="B97" s="4"/>
      <c r="E97" s="5"/>
      <c r="J97" s="4"/>
      <c r="K97" s="4"/>
      <c r="L97" s="6" t="str">
        <f>IF(OR(B97="",G97=""),"",B97+IFERROR(VLOOKUP(G97,Listas!$D$2:$E$5,2,FALSE),0)/24)</f>
        <v/>
      </c>
      <c r="M97" s="7" t="str">
        <f>IF(OR(B97="",J97=""),"",ROUND((J97-B97)*24,1))</f>
        <v/>
      </c>
      <c r="N97" s="7" t="str">
        <f>IF(OR(B97="",K97=""),"",ROUND((K97-B97)*24,1))</f>
        <v/>
      </c>
    </row>
    <row r="98" spans="1:14" x14ac:dyDescent="0.25">
      <c r="A98" s="3"/>
      <c r="B98" s="4"/>
      <c r="E98" s="5"/>
      <c r="J98" s="4"/>
      <c r="K98" s="4"/>
      <c r="L98" s="6" t="str">
        <f>IF(OR(B98="",G98=""),"",B98+IFERROR(VLOOKUP(G98,Listas!$D$2:$E$5,2,FALSE),0)/24)</f>
        <v/>
      </c>
      <c r="M98" s="7" t="str">
        <f>IF(OR(B98="",J98=""),"",ROUND((J98-B98)*24,1))</f>
        <v/>
      </c>
      <c r="N98" s="7" t="str">
        <f>IF(OR(B98="",K98=""),"",ROUND((K98-B98)*24,1))</f>
        <v/>
      </c>
    </row>
    <row r="99" spans="1:14" x14ac:dyDescent="0.25">
      <c r="A99" s="3"/>
      <c r="B99" s="4"/>
      <c r="E99" s="5"/>
      <c r="J99" s="4"/>
      <c r="K99" s="4"/>
      <c r="L99" s="6" t="str">
        <f>IF(OR(B99="",G99=""),"",B99+IFERROR(VLOOKUP(G99,Listas!$D$2:$E$5,2,FALSE),0)/24)</f>
        <v/>
      </c>
      <c r="M99" s="7" t="str">
        <f>IF(OR(B99="",J99=""),"",ROUND((J99-B99)*24,1))</f>
        <v/>
      </c>
      <c r="N99" s="7" t="str">
        <f>IF(OR(B99="",K99=""),"",ROUND((K99-B99)*24,1))</f>
        <v/>
      </c>
    </row>
    <row r="100" spans="1:14" x14ac:dyDescent="0.25">
      <c r="A100" s="3"/>
      <c r="B100" s="4"/>
      <c r="E100" s="5"/>
      <c r="J100" s="4"/>
      <c r="K100" s="4"/>
      <c r="L100" s="6" t="str">
        <f>IF(OR(B100="",G100=""),"",B100+IFERROR(VLOOKUP(G100,Listas!$D$2:$E$5,2,FALSE),0)/24)</f>
        <v/>
      </c>
      <c r="M100" s="7" t="str">
        <f>IF(OR(B100="",J100=""),"",ROUND((J100-B100)*24,1))</f>
        <v/>
      </c>
      <c r="N100" s="7" t="str">
        <f>IF(OR(B100="",K100=""),"",ROUND((K100-B100)*24,1))</f>
        <v/>
      </c>
    </row>
    <row r="101" spans="1:14" x14ac:dyDescent="0.25">
      <c r="A101" s="3"/>
      <c r="B101" s="4"/>
      <c r="E101" s="5"/>
      <c r="J101" s="4"/>
      <c r="K101" s="4"/>
      <c r="L101" s="6" t="str">
        <f>IF(OR(B101="",G101=""),"",B101+IFERROR(VLOOKUP(G101,Listas!$D$2:$E$5,2,FALSE),0)/24)</f>
        <v/>
      </c>
      <c r="M101" s="7" t="str">
        <f>IF(OR(B101="",J101=""),"",ROUND((J101-B101)*24,1))</f>
        <v/>
      </c>
      <c r="N101" s="7" t="str">
        <f>IF(OR(B101="",K101=""),"",ROUND((K101-B101)*24,1))</f>
        <v/>
      </c>
    </row>
    <row r="102" spans="1:14" x14ac:dyDescent="0.25">
      <c r="A102" s="3"/>
      <c r="B102" s="4"/>
      <c r="E102" s="5"/>
      <c r="J102" s="4"/>
      <c r="K102" s="4"/>
      <c r="L102" s="6" t="str">
        <f>IF(OR(B102="",G102=""),"",B102+IFERROR(VLOOKUP(G102,Listas!$D$2:$E$5,2,FALSE),0)/24)</f>
        <v/>
      </c>
      <c r="M102" s="7" t="str">
        <f>IF(OR(B102="",J102=""),"",ROUND((J102-B102)*24,1))</f>
        <v/>
      </c>
      <c r="N102" s="7" t="str">
        <f>IF(OR(B102="",K102=""),"",ROUND((K102-B102)*24,1))</f>
        <v/>
      </c>
    </row>
    <row r="103" spans="1:14" x14ac:dyDescent="0.25">
      <c r="A103" s="3"/>
      <c r="B103" s="4"/>
      <c r="E103" s="5"/>
      <c r="J103" s="4"/>
      <c r="K103" s="4"/>
      <c r="L103" s="6" t="str">
        <f>IF(OR(B103="",G103=""),"",B103+IFERROR(VLOOKUP(G103,Listas!$D$2:$E$5,2,FALSE),0)/24)</f>
        <v/>
      </c>
      <c r="M103" s="7" t="str">
        <f>IF(OR(B103="",J103=""),"",ROUND((J103-B103)*24,1))</f>
        <v/>
      </c>
      <c r="N103" s="7" t="str">
        <f>IF(OR(B103="",K103=""),"",ROUND((K103-B103)*24,1))</f>
        <v/>
      </c>
    </row>
    <row r="104" spans="1:14" x14ac:dyDescent="0.25">
      <c r="A104" s="3"/>
      <c r="B104" s="4"/>
      <c r="E104" s="5"/>
      <c r="J104" s="4"/>
      <c r="K104" s="4"/>
      <c r="L104" s="6" t="str">
        <f>IF(OR(B104="",G104=""),"",B104+IFERROR(VLOOKUP(G104,Listas!$D$2:$E$5,2,FALSE),0)/24)</f>
        <v/>
      </c>
      <c r="M104" s="7" t="str">
        <f>IF(OR(B104="",J104=""),"",ROUND((J104-B104)*24,1))</f>
        <v/>
      </c>
      <c r="N104" s="7" t="str">
        <f>IF(OR(B104="",K104=""),"",ROUND((K104-B104)*24,1))</f>
        <v/>
      </c>
    </row>
    <row r="105" spans="1:14" x14ac:dyDescent="0.25">
      <c r="A105" s="3"/>
      <c r="B105" s="4"/>
      <c r="E105" s="5"/>
      <c r="J105" s="4"/>
      <c r="K105" s="4"/>
      <c r="L105" s="6" t="str">
        <f>IF(OR(B105="",G105=""),"",B105+IFERROR(VLOOKUP(G105,Listas!$D$2:$E$5,2,FALSE),0)/24)</f>
        <v/>
      </c>
      <c r="M105" s="7" t="str">
        <f>IF(OR(B105="",J105=""),"",ROUND((J105-B105)*24,1))</f>
        <v/>
      </c>
      <c r="N105" s="7" t="str">
        <f>IF(OR(B105="",K105=""),"",ROUND((K105-B105)*24,1))</f>
        <v/>
      </c>
    </row>
    <row r="106" spans="1:14" x14ac:dyDescent="0.25">
      <c r="A106" s="3"/>
      <c r="B106" s="4"/>
      <c r="E106" s="5"/>
      <c r="J106" s="4"/>
      <c r="K106" s="4"/>
      <c r="L106" s="6" t="str">
        <f>IF(OR(B106="",G106=""),"",B106+IFERROR(VLOOKUP(G106,Listas!$D$2:$E$5,2,FALSE),0)/24)</f>
        <v/>
      </c>
      <c r="M106" s="7" t="str">
        <f>IF(OR(B106="",J106=""),"",ROUND((J106-B106)*24,1))</f>
        <v/>
      </c>
      <c r="N106" s="7" t="str">
        <f>IF(OR(B106="",K106=""),"",ROUND((K106-B106)*24,1))</f>
        <v/>
      </c>
    </row>
    <row r="107" spans="1:14" x14ac:dyDescent="0.25">
      <c r="A107" s="3"/>
      <c r="B107" s="4"/>
      <c r="E107" s="5"/>
      <c r="J107" s="4"/>
      <c r="K107" s="4"/>
      <c r="L107" s="6" t="str">
        <f>IF(OR(B107="",G107=""),"",B107+IFERROR(VLOOKUP(G107,Listas!$D$2:$E$5,2,FALSE),0)/24)</f>
        <v/>
      </c>
      <c r="M107" s="7" t="str">
        <f>IF(OR(B107="",J107=""),"",ROUND((J107-B107)*24,1))</f>
        <v/>
      </c>
      <c r="N107" s="7" t="str">
        <f>IF(OR(B107="",K107=""),"",ROUND((K107-B107)*24,1))</f>
        <v/>
      </c>
    </row>
    <row r="108" spans="1:14" x14ac:dyDescent="0.25">
      <c r="A108" s="3"/>
      <c r="B108" s="4"/>
      <c r="E108" s="5"/>
      <c r="J108" s="4"/>
      <c r="K108" s="4"/>
      <c r="L108" s="6" t="str">
        <f>IF(OR(B108="",G108=""),"",B108+IFERROR(VLOOKUP(G108,Listas!$D$2:$E$5,2,FALSE),0)/24)</f>
        <v/>
      </c>
      <c r="M108" s="7" t="str">
        <f>IF(OR(B108="",J108=""),"",ROUND((J108-B108)*24,1))</f>
        <v/>
      </c>
      <c r="N108" s="7" t="str">
        <f>IF(OR(B108="",K108=""),"",ROUND((K108-B108)*24,1))</f>
        <v/>
      </c>
    </row>
    <row r="109" spans="1:14" x14ac:dyDescent="0.25">
      <c r="A109" s="3"/>
      <c r="B109" s="4"/>
      <c r="E109" s="5"/>
      <c r="J109" s="4"/>
      <c r="K109" s="4"/>
      <c r="L109" s="6" t="str">
        <f>IF(OR(B109="",G109=""),"",B109+IFERROR(VLOOKUP(G109,Listas!$D$2:$E$5,2,FALSE),0)/24)</f>
        <v/>
      </c>
      <c r="M109" s="7" t="str">
        <f>IF(OR(B109="",J109=""),"",ROUND((J109-B109)*24,1))</f>
        <v/>
      </c>
      <c r="N109" s="7" t="str">
        <f>IF(OR(B109="",K109=""),"",ROUND((K109-B109)*24,1))</f>
        <v/>
      </c>
    </row>
    <row r="110" spans="1:14" x14ac:dyDescent="0.25">
      <c r="A110" s="3"/>
      <c r="B110" s="4"/>
      <c r="E110" s="5"/>
      <c r="J110" s="4"/>
      <c r="K110" s="4"/>
      <c r="L110" s="6" t="str">
        <f>IF(OR(B110="",G110=""),"",B110+IFERROR(VLOOKUP(G110,Listas!$D$2:$E$5,2,FALSE),0)/24)</f>
        <v/>
      </c>
      <c r="M110" s="7" t="str">
        <f>IF(OR(B110="",J110=""),"",ROUND((J110-B110)*24,1))</f>
        <v/>
      </c>
      <c r="N110" s="7" t="str">
        <f>IF(OR(B110="",K110=""),"",ROUND((K110-B110)*24,1))</f>
        <v/>
      </c>
    </row>
    <row r="111" spans="1:14" x14ac:dyDescent="0.25">
      <c r="A111" s="3"/>
      <c r="B111" s="4"/>
      <c r="E111" s="5"/>
      <c r="J111" s="4"/>
      <c r="K111" s="4"/>
      <c r="L111" s="6" t="str">
        <f>IF(OR(B111="",G111=""),"",B111+IFERROR(VLOOKUP(G111,Listas!$D$2:$E$5,2,FALSE),0)/24)</f>
        <v/>
      </c>
      <c r="M111" s="7" t="str">
        <f>IF(OR(B111="",J111=""),"",ROUND((J111-B111)*24,1))</f>
        <v/>
      </c>
      <c r="N111" s="7" t="str">
        <f>IF(OR(B111="",K111=""),"",ROUND((K111-B111)*24,1))</f>
        <v/>
      </c>
    </row>
    <row r="112" spans="1:14" x14ac:dyDescent="0.25">
      <c r="A112" s="3"/>
      <c r="B112" s="4"/>
      <c r="E112" s="5"/>
      <c r="J112" s="4"/>
      <c r="K112" s="4"/>
      <c r="L112" s="6" t="str">
        <f>IF(OR(B112="",G112=""),"",B112+IFERROR(VLOOKUP(G112,Listas!$D$2:$E$5,2,FALSE),0)/24)</f>
        <v/>
      </c>
      <c r="M112" s="7" t="str">
        <f>IF(OR(B112="",J112=""),"",ROUND((J112-B112)*24,1))</f>
        <v/>
      </c>
      <c r="N112" s="7" t="str">
        <f>IF(OR(B112="",K112=""),"",ROUND((K112-B112)*24,1))</f>
        <v/>
      </c>
    </row>
    <row r="113" spans="1:14" x14ac:dyDescent="0.25">
      <c r="A113" s="3"/>
      <c r="B113" s="4"/>
      <c r="E113" s="5"/>
      <c r="J113" s="4"/>
      <c r="K113" s="4"/>
      <c r="L113" s="6" t="str">
        <f>IF(OR(B113="",G113=""),"",B113+IFERROR(VLOOKUP(G113,Listas!$D$2:$E$5,2,FALSE),0)/24)</f>
        <v/>
      </c>
      <c r="M113" s="7" t="str">
        <f>IF(OR(B113="",J113=""),"",ROUND((J113-B113)*24,1))</f>
        <v/>
      </c>
      <c r="N113" s="7" t="str">
        <f>IF(OR(B113="",K113=""),"",ROUND((K113-B113)*24,1))</f>
        <v/>
      </c>
    </row>
    <row r="114" spans="1:14" x14ac:dyDescent="0.25">
      <c r="A114" s="3"/>
      <c r="B114" s="4"/>
      <c r="E114" s="5"/>
      <c r="J114" s="4"/>
      <c r="K114" s="4"/>
      <c r="L114" s="6" t="str">
        <f>IF(OR(B114="",G114=""),"",B114+IFERROR(VLOOKUP(G114,Listas!$D$2:$E$5,2,FALSE),0)/24)</f>
        <v/>
      </c>
      <c r="M114" s="7" t="str">
        <f>IF(OR(B114="",J114=""),"",ROUND((J114-B114)*24,1))</f>
        <v/>
      </c>
      <c r="N114" s="7" t="str">
        <f>IF(OR(B114="",K114=""),"",ROUND((K114-B114)*24,1))</f>
        <v/>
      </c>
    </row>
    <row r="115" spans="1:14" x14ac:dyDescent="0.25">
      <c r="A115" s="3"/>
      <c r="B115" s="4"/>
      <c r="E115" s="5"/>
      <c r="J115" s="4"/>
      <c r="K115" s="4"/>
      <c r="L115" s="6" t="str">
        <f>IF(OR(B115="",G115=""),"",B115+IFERROR(VLOOKUP(G115,Listas!$D$2:$E$5,2,FALSE),0)/24)</f>
        <v/>
      </c>
      <c r="M115" s="7" t="str">
        <f>IF(OR(B115="",J115=""),"",ROUND((J115-B115)*24,1))</f>
        <v/>
      </c>
      <c r="N115" s="7" t="str">
        <f>IF(OR(B115="",K115=""),"",ROUND((K115-B115)*24,1))</f>
        <v/>
      </c>
    </row>
    <row r="116" spans="1:14" x14ac:dyDescent="0.25">
      <c r="A116" s="3"/>
      <c r="B116" s="4"/>
      <c r="E116" s="5"/>
      <c r="J116" s="4"/>
      <c r="K116" s="4"/>
      <c r="L116" s="6" t="str">
        <f>IF(OR(B116="",G116=""),"",B116+IFERROR(VLOOKUP(G116,Listas!$D$2:$E$5,2,FALSE),0)/24)</f>
        <v/>
      </c>
      <c r="M116" s="7" t="str">
        <f>IF(OR(B116="",J116=""),"",ROUND((J116-B116)*24,1))</f>
        <v/>
      </c>
      <c r="N116" s="7" t="str">
        <f>IF(OR(B116="",K116=""),"",ROUND((K116-B116)*24,1))</f>
        <v/>
      </c>
    </row>
    <row r="117" spans="1:14" x14ac:dyDescent="0.25">
      <c r="A117" s="3"/>
      <c r="B117" s="4"/>
      <c r="E117" s="5"/>
      <c r="J117" s="4"/>
      <c r="K117" s="4"/>
      <c r="L117" s="6" t="str">
        <f>IF(OR(B117="",G117=""),"",B117+IFERROR(VLOOKUP(G117,Listas!$D$2:$E$5,2,FALSE),0)/24)</f>
        <v/>
      </c>
      <c r="M117" s="7" t="str">
        <f>IF(OR(B117="",J117=""),"",ROUND((J117-B117)*24,1))</f>
        <v/>
      </c>
      <c r="N117" s="7" t="str">
        <f>IF(OR(B117="",K117=""),"",ROUND((K117-B117)*24,1))</f>
        <v/>
      </c>
    </row>
    <row r="118" spans="1:14" x14ac:dyDescent="0.25">
      <c r="A118" s="3"/>
      <c r="B118" s="4"/>
      <c r="E118" s="5"/>
      <c r="J118" s="4"/>
      <c r="K118" s="4"/>
      <c r="L118" s="6" t="str">
        <f>IF(OR(B118="",G118=""),"",B118+IFERROR(VLOOKUP(G118,Listas!$D$2:$E$5,2,FALSE),0)/24)</f>
        <v/>
      </c>
      <c r="M118" s="7" t="str">
        <f>IF(OR(B118="",J118=""),"",ROUND((J118-B118)*24,1))</f>
        <v/>
      </c>
      <c r="N118" s="7" t="str">
        <f>IF(OR(B118="",K118=""),"",ROUND((K118-B118)*24,1))</f>
        <v/>
      </c>
    </row>
    <row r="119" spans="1:14" x14ac:dyDescent="0.25">
      <c r="A119" s="3"/>
      <c r="B119" s="4"/>
      <c r="E119" s="5"/>
      <c r="J119" s="4"/>
      <c r="K119" s="4"/>
      <c r="L119" s="6" t="str">
        <f>IF(OR(B119="",G119=""),"",B119+IFERROR(VLOOKUP(G119,Listas!$D$2:$E$5,2,FALSE),0)/24)</f>
        <v/>
      </c>
      <c r="M119" s="7" t="str">
        <f>IF(OR(B119="",J119=""),"",ROUND((J119-B119)*24,1))</f>
        <v/>
      </c>
      <c r="N119" s="7" t="str">
        <f>IF(OR(B119="",K119=""),"",ROUND((K119-B119)*24,1))</f>
        <v/>
      </c>
    </row>
    <row r="120" spans="1:14" x14ac:dyDescent="0.25">
      <c r="A120" s="3"/>
      <c r="B120" s="4"/>
      <c r="E120" s="5"/>
      <c r="J120" s="4"/>
      <c r="K120" s="4"/>
      <c r="L120" s="6" t="str">
        <f>IF(OR(B120="",G120=""),"",B120+IFERROR(VLOOKUP(G120,Listas!$D$2:$E$5,2,FALSE),0)/24)</f>
        <v/>
      </c>
      <c r="M120" s="7" t="str">
        <f>IF(OR(B120="",J120=""),"",ROUND((J120-B120)*24,1))</f>
        <v/>
      </c>
      <c r="N120" s="7" t="str">
        <f>IF(OR(B120="",K120=""),"",ROUND((K120-B120)*24,1))</f>
        <v/>
      </c>
    </row>
    <row r="121" spans="1:14" x14ac:dyDescent="0.25">
      <c r="A121" s="3"/>
      <c r="B121" s="4"/>
      <c r="E121" s="5"/>
      <c r="J121" s="4"/>
      <c r="K121" s="4"/>
      <c r="L121" s="6" t="str">
        <f>IF(OR(B121="",G121=""),"",B121+IFERROR(VLOOKUP(G121,Listas!$D$2:$E$5,2,FALSE),0)/24)</f>
        <v/>
      </c>
      <c r="M121" s="7" t="str">
        <f>IF(OR(B121="",J121=""),"",ROUND((J121-B121)*24,1))</f>
        <v/>
      </c>
      <c r="N121" s="7" t="str">
        <f>IF(OR(B121="",K121=""),"",ROUND((K121-B121)*24,1))</f>
        <v/>
      </c>
    </row>
    <row r="122" spans="1:14" x14ac:dyDescent="0.25">
      <c r="A122" s="3"/>
      <c r="B122" s="4"/>
      <c r="E122" s="5"/>
      <c r="J122" s="4"/>
      <c r="K122" s="4"/>
      <c r="L122" s="6" t="str">
        <f>IF(OR(B122="",G122=""),"",B122+IFERROR(VLOOKUP(G122,Listas!$D$2:$E$5,2,FALSE),0)/24)</f>
        <v/>
      </c>
      <c r="M122" s="7" t="str">
        <f>IF(OR(B122="",J122=""),"",ROUND((J122-B122)*24,1))</f>
        <v/>
      </c>
      <c r="N122" s="7" t="str">
        <f>IF(OR(B122="",K122=""),"",ROUND((K122-B122)*24,1))</f>
        <v/>
      </c>
    </row>
    <row r="123" spans="1:14" x14ac:dyDescent="0.25">
      <c r="A123" s="3"/>
      <c r="B123" s="4"/>
      <c r="E123" s="5"/>
      <c r="J123" s="4"/>
      <c r="K123" s="4"/>
      <c r="L123" s="6" t="str">
        <f>IF(OR(B123="",G123=""),"",B123+IFERROR(VLOOKUP(G123,Listas!$D$2:$E$5,2,FALSE),0)/24)</f>
        <v/>
      </c>
      <c r="M123" s="7" t="str">
        <f>IF(OR(B123="",J123=""),"",ROUND((J123-B123)*24,1))</f>
        <v/>
      </c>
      <c r="N123" s="7" t="str">
        <f>IF(OR(B123="",K123=""),"",ROUND((K123-B123)*24,1))</f>
        <v/>
      </c>
    </row>
    <row r="124" spans="1:14" x14ac:dyDescent="0.25">
      <c r="A124" s="3"/>
      <c r="B124" s="4"/>
      <c r="E124" s="5"/>
      <c r="J124" s="4"/>
      <c r="K124" s="4"/>
      <c r="L124" s="6" t="str">
        <f>IF(OR(B124="",G124=""),"",B124+IFERROR(VLOOKUP(G124,Listas!$D$2:$E$5,2,FALSE),0)/24)</f>
        <v/>
      </c>
      <c r="M124" s="7" t="str">
        <f>IF(OR(B124="",J124=""),"",ROUND((J124-B124)*24,1))</f>
        <v/>
      </c>
      <c r="N124" s="7" t="str">
        <f>IF(OR(B124="",K124=""),"",ROUND((K124-B124)*24,1))</f>
        <v/>
      </c>
    </row>
    <row r="125" spans="1:14" x14ac:dyDescent="0.25">
      <c r="A125" s="3"/>
      <c r="B125" s="4"/>
      <c r="E125" s="5"/>
      <c r="J125" s="4"/>
      <c r="K125" s="4"/>
      <c r="L125" s="6" t="str">
        <f>IF(OR(B125="",G125=""),"",B125+IFERROR(VLOOKUP(G125,Listas!$D$2:$E$5,2,FALSE),0)/24)</f>
        <v/>
      </c>
      <c r="M125" s="7" t="str">
        <f>IF(OR(B125="",J125=""),"",ROUND((J125-B125)*24,1))</f>
        <v/>
      </c>
      <c r="N125" s="7" t="str">
        <f>IF(OR(B125="",K125=""),"",ROUND((K125-B125)*24,1))</f>
        <v/>
      </c>
    </row>
    <row r="126" spans="1:14" x14ac:dyDescent="0.25">
      <c r="A126" s="3"/>
      <c r="B126" s="4"/>
      <c r="E126" s="5"/>
      <c r="J126" s="4"/>
      <c r="K126" s="4"/>
      <c r="L126" s="6" t="str">
        <f>IF(OR(B126="",G126=""),"",B126+IFERROR(VLOOKUP(G126,Listas!$D$2:$E$5,2,FALSE),0)/24)</f>
        <v/>
      </c>
      <c r="M126" s="7" t="str">
        <f>IF(OR(B126="",J126=""),"",ROUND((J126-B126)*24,1))</f>
        <v/>
      </c>
      <c r="N126" s="7" t="str">
        <f>IF(OR(B126="",K126=""),"",ROUND((K126-B126)*24,1))</f>
        <v/>
      </c>
    </row>
    <row r="127" spans="1:14" x14ac:dyDescent="0.25">
      <c r="A127" s="3"/>
      <c r="B127" s="4"/>
      <c r="E127" s="5"/>
      <c r="J127" s="4"/>
      <c r="K127" s="4"/>
      <c r="L127" s="6" t="str">
        <f>IF(OR(B127="",G127=""),"",B127+IFERROR(VLOOKUP(G127,Listas!$D$2:$E$5,2,FALSE),0)/24)</f>
        <v/>
      </c>
      <c r="M127" s="7" t="str">
        <f>IF(OR(B127="",J127=""),"",ROUND((J127-B127)*24,1))</f>
        <v/>
      </c>
      <c r="N127" s="7" t="str">
        <f>IF(OR(B127="",K127=""),"",ROUND((K127-B127)*24,1))</f>
        <v/>
      </c>
    </row>
    <row r="128" spans="1:14" x14ac:dyDescent="0.25">
      <c r="A128" s="3"/>
      <c r="B128" s="4"/>
      <c r="E128" s="5"/>
      <c r="J128" s="4"/>
      <c r="K128" s="4"/>
      <c r="L128" s="6" t="str">
        <f>IF(OR(B128="",G128=""),"",B128+IFERROR(VLOOKUP(G128,Listas!$D$2:$E$5,2,FALSE),0)/24)</f>
        <v/>
      </c>
      <c r="M128" s="7" t="str">
        <f>IF(OR(B128="",J128=""),"",ROUND((J128-B128)*24,1))</f>
        <v/>
      </c>
      <c r="N128" s="7" t="str">
        <f>IF(OR(B128="",K128=""),"",ROUND((K128-B128)*24,1))</f>
        <v/>
      </c>
    </row>
    <row r="129" spans="1:14" x14ac:dyDescent="0.25">
      <c r="A129" s="3"/>
      <c r="B129" s="4"/>
      <c r="E129" s="5"/>
      <c r="J129" s="4"/>
      <c r="K129" s="4"/>
      <c r="L129" s="6" t="str">
        <f>IF(OR(B129="",G129=""),"",B129+IFERROR(VLOOKUP(G129,Listas!$D$2:$E$5,2,FALSE),0)/24)</f>
        <v/>
      </c>
      <c r="M129" s="7" t="str">
        <f>IF(OR(B129="",J129=""),"",ROUND((J129-B129)*24,1))</f>
        <v/>
      </c>
      <c r="N129" s="7" t="str">
        <f>IF(OR(B129="",K129=""),"",ROUND((K129-B129)*24,1))</f>
        <v/>
      </c>
    </row>
    <row r="130" spans="1:14" x14ac:dyDescent="0.25">
      <c r="A130" s="3"/>
      <c r="B130" s="4"/>
      <c r="E130" s="5"/>
      <c r="J130" s="4"/>
      <c r="K130" s="4"/>
      <c r="L130" s="6" t="str">
        <f>IF(OR(B130="",G130=""),"",B130+IFERROR(VLOOKUP(G130,Listas!$D$2:$E$5,2,FALSE),0)/24)</f>
        <v/>
      </c>
      <c r="M130" s="7" t="str">
        <f>IF(OR(B130="",J130=""),"",ROUND((J130-B130)*24,1))</f>
        <v/>
      </c>
      <c r="N130" s="7" t="str">
        <f>IF(OR(B130="",K130=""),"",ROUND((K130-B130)*24,1))</f>
        <v/>
      </c>
    </row>
    <row r="131" spans="1:14" x14ac:dyDescent="0.25">
      <c r="A131" s="3"/>
      <c r="B131" s="4"/>
      <c r="E131" s="5"/>
      <c r="J131" s="4"/>
      <c r="K131" s="4"/>
      <c r="L131" s="6" t="str">
        <f>IF(OR(B131="",G131=""),"",B131+IFERROR(VLOOKUP(G131,Listas!$D$2:$E$5,2,FALSE),0)/24)</f>
        <v/>
      </c>
      <c r="M131" s="7" t="str">
        <f>IF(OR(B131="",J131=""),"",ROUND((J131-B131)*24,1))</f>
        <v/>
      </c>
      <c r="N131" s="7" t="str">
        <f>IF(OR(B131="",K131=""),"",ROUND((K131-B131)*24,1))</f>
        <v/>
      </c>
    </row>
    <row r="132" spans="1:14" x14ac:dyDescent="0.25">
      <c r="A132" s="3"/>
      <c r="B132" s="4"/>
      <c r="E132" s="5"/>
      <c r="J132" s="4"/>
      <c r="K132" s="4"/>
      <c r="L132" s="6" t="str">
        <f>IF(OR(B132="",G132=""),"",B132+IFERROR(VLOOKUP(G132,Listas!$D$2:$E$5,2,FALSE),0)/24)</f>
        <v/>
      </c>
      <c r="M132" s="7" t="str">
        <f>IF(OR(B132="",J132=""),"",ROUND((J132-B132)*24,1))</f>
        <v/>
      </c>
      <c r="N132" s="7" t="str">
        <f>IF(OR(B132="",K132=""),"",ROUND((K132-B132)*24,1))</f>
        <v/>
      </c>
    </row>
    <row r="133" spans="1:14" x14ac:dyDescent="0.25">
      <c r="A133" s="3"/>
      <c r="B133" s="4"/>
      <c r="E133" s="5"/>
      <c r="J133" s="4"/>
      <c r="K133" s="4"/>
      <c r="L133" s="6" t="str">
        <f>IF(OR(B133="",G133=""),"",B133+IFERROR(VLOOKUP(G133,Listas!$D$2:$E$5,2,FALSE),0)/24)</f>
        <v/>
      </c>
      <c r="M133" s="7" t="str">
        <f>IF(OR(B133="",J133=""),"",ROUND((J133-B133)*24,1))</f>
        <v/>
      </c>
      <c r="N133" s="7" t="str">
        <f>IF(OR(B133="",K133=""),"",ROUND((K133-B133)*24,1))</f>
        <v/>
      </c>
    </row>
    <row r="134" spans="1:14" x14ac:dyDescent="0.25">
      <c r="A134" s="3"/>
      <c r="B134" s="4"/>
      <c r="E134" s="5"/>
      <c r="J134" s="4"/>
      <c r="K134" s="4"/>
      <c r="L134" s="6" t="str">
        <f>IF(OR(B134="",G134=""),"",B134+IFERROR(VLOOKUP(G134,Listas!$D$2:$E$5,2,FALSE),0)/24)</f>
        <v/>
      </c>
      <c r="M134" s="7" t="str">
        <f>IF(OR(B134="",J134=""),"",ROUND((J134-B134)*24,1))</f>
        <v/>
      </c>
      <c r="N134" s="7" t="str">
        <f>IF(OR(B134="",K134=""),"",ROUND((K134-B134)*24,1))</f>
        <v/>
      </c>
    </row>
    <row r="135" spans="1:14" x14ac:dyDescent="0.25">
      <c r="A135" s="3"/>
      <c r="B135" s="4"/>
      <c r="E135" s="5"/>
      <c r="J135" s="4"/>
      <c r="K135" s="4"/>
      <c r="L135" s="6" t="str">
        <f>IF(OR(B135="",G135=""),"",B135+IFERROR(VLOOKUP(G135,Listas!$D$2:$E$5,2,FALSE),0)/24)</f>
        <v/>
      </c>
      <c r="M135" s="7" t="str">
        <f>IF(OR(B135="",J135=""),"",ROUND((J135-B135)*24,1))</f>
        <v/>
      </c>
      <c r="N135" s="7" t="str">
        <f>IF(OR(B135="",K135=""),"",ROUND((K135-B135)*24,1))</f>
        <v/>
      </c>
    </row>
    <row r="136" spans="1:14" x14ac:dyDescent="0.25">
      <c r="A136" s="3"/>
      <c r="B136" s="4"/>
      <c r="E136" s="5"/>
      <c r="J136" s="4"/>
      <c r="K136" s="4"/>
      <c r="L136" s="6" t="str">
        <f>IF(OR(B136="",G136=""),"",B136+IFERROR(VLOOKUP(G136,Listas!$D$2:$E$5,2,FALSE),0)/24)</f>
        <v/>
      </c>
      <c r="M136" s="7" t="str">
        <f>IF(OR(B136="",J136=""),"",ROUND((J136-B136)*24,1))</f>
        <v/>
      </c>
      <c r="N136" s="7" t="str">
        <f>IF(OR(B136="",K136=""),"",ROUND((K136-B136)*24,1))</f>
        <v/>
      </c>
    </row>
    <row r="137" spans="1:14" x14ac:dyDescent="0.25">
      <c r="A137" s="3"/>
      <c r="B137" s="4"/>
      <c r="E137" s="5"/>
      <c r="J137" s="4"/>
      <c r="K137" s="4"/>
      <c r="L137" s="6" t="str">
        <f>IF(OR(B137="",G137=""),"",B137+IFERROR(VLOOKUP(G137,Listas!$D$2:$E$5,2,FALSE),0)/24)</f>
        <v/>
      </c>
      <c r="M137" s="7" t="str">
        <f>IF(OR(B137="",J137=""),"",ROUND((J137-B137)*24,1))</f>
        <v/>
      </c>
      <c r="N137" s="7" t="str">
        <f>IF(OR(B137="",K137=""),"",ROUND((K137-B137)*24,1))</f>
        <v/>
      </c>
    </row>
    <row r="138" spans="1:14" x14ac:dyDescent="0.25">
      <c r="A138" s="3"/>
      <c r="B138" s="4"/>
      <c r="E138" s="5"/>
      <c r="J138" s="4"/>
      <c r="K138" s="4"/>
      <c r="L138" s="6" t="str">
        <f>IF(OR(B138="",G138=""),"",B138+IFERROR(VLOOKUP(G138,Listas!$D$2:$E$5,2,FALSE),0)/24)</f>
        <v/>
      </c>
      <c r="M138" s="7" t="str">
        <f>IF(OR(B138="",J138=""),"",ROUND((J138-B138)*24,1))</f>
        <v/>
      </c>
      <c r="N138" s="7" t="str">
        <f>IF(OR(B138="",K138=""),"",ROUND((K138-B138)*24,1))</f>
        <v/>
      </c>
    </row>
    <row r="139" spans="1:14" x14ac:dyDescent="0.25">
      <c r="A139" s="3"/>
      <c r="B139" s="4"/>
      <c r="E139" s="5"/>
      <c r="J139" s="4"/>
      <c r="K139" s="4"/>
      <c r="L139" s="6" t="str">
        <f>IF(OR(B139="",G139=""),"",B139+IFERROR(VLOOKUP(G139,Listas!$D$2:$E$5,2,FALSE),0)/24)</f>
        <v/>
      </c>
      <c r="M139" s="7" t="str">
        <f>IF(OR(B139="",J139=""),"",ROUND((J139-B139)*24,1))</f>
        <v/>
      </c>
      <c r="N139" s="7" t="str">
        <f>IF(OR(B139="",K139=""),"",ROUND((K139-B139)*24,1))</f>
        <v/>
      </c>
    </row>
    <row r="140" spans="1:14" x14ac:dyDescent="0.25">
      <c r="A140" s="3"/>
      <c r="B140" s="4"/>
      <c r="E140" s="5"/>
      <c r="J140" s="4"/>
      <c r="K140" s="4"/>
      <c r="L140" s="6" t="str">
        <f>IF(OR(B140="",G140=""),"",B140+IFERROR(VLOOKUP(G140,Listas!$D$2:$E$5,2,FALSE),0)/24)</f>
        <v/>
      </c>
      <c r="M140" s="7" t="str">
        <f>IF(OR(B140="",J140=""),"",ROUND((J140-B140)*24,1))</f>
        <v/>
      </c>
      <c r="N140" s="7" t="str">
        <f>IF(OR(B140="",K140=""),"",ROUND((K140-B140)*24,1))</f>
        <v/>
      </c>
    </row>
    <row r="141" spans="1:14" x14ac:dyDescent="0.25">
      <c r="A141" s="3"/>
      <c r="B141" s="4"/>
      <c r="E141" s="5"/>
      <c r="J141" s="4"/>
      <c r="K141" s="4"/>
      <c r="L141" s="6" t="str">
        <f>IF(OR(B141="",G141=""),"",B141+IFERROR(VLOOKUP(G141,Listas!$D$2:$E$5,2,FALSE),0)/24)</f>
        <v/>
      </c>
      <c r="M141" s="7" t="str">
        <f>IF(OR(B141="",J141=""),"",ROUND((J141-B141)*24,1))</f>
        <v/>
      </c>
      <c r="N141" s="7" t="str">
        <f>IF(OR(B141="",K141=""),"",ROUND((K141-B141)*24,1))</f>
        <v/>
      </c>
    </row>
    <row r="142" spans="1:14" x14ac:dyDescent="0.25">
      <c r="A142" s="3"/>
      <c r="B142" s="4"/>
      <c r="E142" s="5"/>
      <c r="J142" s="4"/>
      <c r="K142" s="4"/>
      <c r="L142" s="6" t="str">
        <f>IF(OR(B142="",G142=""),"",B142+IFERROR(VLOOKUP(G142,Listas!$D$2:$E$5,2,FALSE),0)/24)</f>
        <v/>
      </c>
      <c r="M142" s="7" t="str">
        <f>IF(OR(B142="",J142=""),"",ROUND((J142-B142)*24,1))</f>
        <v/>
      </c>
      <c r="N142" s="7" t="str">
        <f>IF(OR(B142="",K142=""),"",ROUND((K142-B142)*24,1))</f>
        <v/>
      </c>
    </row>
    <row r="143" spans="1:14" x14ac:dyDescent="0.25">
      <c r="A143" s="3"/>
      <c r="B143" s="4"/>
      <c r="E143" s="5"/>
      <c r="J143" s="4"/>
      <c r="K143" s="4"/>
      <c r="L143" s="6" t="str">
        <f>IF(OR(B143="",G143=""),"",B143+IFERROR(VLOOKUP(G143,Listas!$D$2:$E$5,2,FALSE),0)/24)</f>
        <v/>
      </c>
      <c r="M143" s="7" t="str">
        <f>IF(OR(B143="",J143=""),"",ROUND((J143-B143)*24,1))</f>
        <v/>
      </c>
      <c r="N143" s="7" t="str">
        <f>IF(OR(B143="",K143=""),"",ROUND((K143-B143)*24,1))</f>
        <v/>
      </c>
    </row>
    <row r="144" spans="1:14" x14ac:dyDescent="0.25">
      <c r="A144" s="3"/>
      <c r="B144" s="4"/>
      <c r="E144" s="5"/>
      <c r="J144" s="4"/>
      <c r="K144" s="4"/>
      <c r="L144" s="6" t="str">
        <f>IF(OR(B144="",G144=""),"",B144+IFERROR(VLOOKUP(G144,Listas!$D$2:$E$5,2,FALSE),0)/24)</f>
        <v/>
      </c>
      <c r="M144" s="7" t="str">
        <f>IF(OR(B144="",J144=""),"",ROUND((J144-B144)*24,1))</f>
        <v/>
      </c>
      <c r="N144" s="7" t="str">
        <f>IF(OR(B144="",K144=""),"",ROUND((K144-B144)*24,1))</f>
        <v/>
      </c>
    </row>
    <row r="145" spans="1:14" x14ac:dyDescent="0.25">
      <c r="A145" s="3"/>
      <c r="B145" s="4"/>
      <c r="E145" s="5"/>
      <c r="J145" s="4"/>
      <c r="K145" s="4"/>
      <c r="L145" s="6" t="str">
        <f>IF(OR(B145="",G145=""),"",B145+IFERROR(VLOOKUP(G145,Listas!$D$2:$E$5,2,FALSE),0)/24)</f>
        <v/>
      </c>
      <c r="M145" s="7" t="str">
        <f>IF(OR(B145="",J145=""),"",ROUND((J145-B145)*24,1))</f>
        <v/>
      </c>
      <c r="N145" s="7" t="str">
        <f>IF(OR(B145="",K145=""),"",ROUND((K145-B145)*24,1))</f>
        <v/>
      </c>
    </row>
    <row r="146" spans="1:14" x14ac:dyDescent="0.25">
      <c r="A146" s="3"/>
      <c r="B146" s="4"/>
      <c r="E146" s="5"/>
      <c r="J146" s="4"/>
      <c r="K146" s="4"/>
      <c r="L146" s="6" t="str">
        <f>IF(OR(B146="",G146=""),"",B146+IFERROR(VLOOKUP(G146,Listas!$D$2:$E$5,2,FALSE),0)/24)</f>
        <v/>
      </c>
      <c r="M146" s="7" t="str">
        <f>IF(OR(B146="",J146=""),"",ROUND((J146-B146)*24,1))</f>
        <v/>
      </c>
      <c r="N146" s="7" t="str">
        <f>IF(OR(B146="",K146=""),"",ROUND((K146-B146)*24,1))</f>
        <v/>
      </c>
    </row>
    <row r="147" spans="1:14" x14ac:dyDescent="0.25">
      <c r="A147" s="3"/>
      <c r="B147" s="4"/>
      <c r="E147" s="5"/>
      <c r="J147" s="4"/>
      <c r="K147" s="4"/>
      <c r="L147" s="6" t="str">
        <f>IF(OR(B147="",G147=""),"",B147+IFERROR(VLOOKUP(G147,Listas!$D$2:$E$5,2,FALSE),0)/24)</f>
        <v/>
      </c>
      <c r="M147" s="7" t="str">
        <f>IF(OR(B147="",J147=""),"",ROUND((J147-B147)*24,1))</f>
        <v/>
      </c>
      <c r="N147" s="7" t="str">
        <f>IF(OR(B147="",K147=""),"",ROUND((K147-B147)*24,1))</f>
        <v/>
      </c>
    </row>
    <row r="148" spans="1:14" x14ac:dyDescent="0.25">
      <c r="A148" s="3"/>
      <c r="B148" s="4"/>
      <c r="E148" s="5"/>
      <c r="J148" s="4"/>
      <c r="K148" s="4"/>
      <c r="L148" s="6" t="str">
        <f>IF(OR(B148="",G148=""),"",B148+IFERROR(VLOOKUP(G148,Listas!$D$2:$E$5,2,FALSE),0)/24)</f>
        <v/>
      </c>
      <c r="M148" s="7" t="str">
        <f>IF(OR(B148="",J148=""),"",ROUND((J148-B148)*24,1))</f>
        <v/>
      </c>
      <c r="N148" s="7" t="str">
        <f>IF(OR(B148="",K148=""),"",ROUND((K148-B148)*24,1))</f>
        <v/>
      </c>
    </row>
    <row r="149" spans="1:14" x14ac:dyDescent="0.25">
      <c r="A149" s="3"/>
      <c r="B149" s="4"/>
      <c r="E149" s="5"/>
      <c r="J149" s="4"/>
      <c r="K149" s="4"/>
      <c r="L149" s="6" t="str">
        <f>IF(OR(B149="",G149=""),"",B149+IFERROR(VLOOKUP(G149,Listas!$D$2:$E$5,2,FALSE),0)/24)</f>
        <v/>
      </c>
      <c r="M149" s="7" t="str">
        <f>IF(OR(B149="",J149=""),"",ROUND((J149-B149)*24,1))</f>
        <v/>
      </c>
      <c r="N149" s="7" t="str">
        <f>IF(OR(B149="",K149=""),"",ROUND((K149-B149)*24,1))</f>
        <v/>
      </c>
    </row>
    <row r="150" spans="1:14" x14ac:dyDescent="0.25">
      <c r="A150" s="3"/>
      <c r="B150" s="4"/>
      <c r="E150" s="5"/>
      <c r="J150" s="4"/>
      <c r="K150" s="4"/>
      <c r="L150" s="6" t="str">
        <f>IF(OR(B150="",G150=""),"",B150+IFERROR(VLOOKUP(G150,Listas!$D$2:$E$5,2,FALSE),0)/24)</f>
        <v/>
      </c>
      <c r="M150" s="7" t="str">
        <f>IF(OR(B150="",J150=""),"",ROUND((J150-B150)*24,1))</f>
        <v/>
      </c>
      <c r="N150" s="7" t="str">
        <f>IF(OR(B150="",K150=""),"",ROUND((K150-B150)*24,1))</f>
        <v/>
      </c>
    </row>
    <row r="151" spans="1:14" x14ac:dyDescent="0.25">
      <c r="A151" s="3"/>
      <c r="B151" s="4"/>
      <c r="E151" s="5"/>
      <c r="J151" s="4"/>
      <c r="K151" s="4"/>
      <c r="L151" s="6" t="str">
        <f>IF(OR(B151="",G151=""),"",B151+IFERROR(VLOOKUP(G151,Listas!$D$2:$E$5,2,FALSE),0)/24)</f>
        <v/>
      </c>
      <c r="M151" s="7" t="str">
        <f>IF(OR(B151="",J151=""),"",ROUND((J151-B151)*24,1))</f>
        <v/>
      </c>
      <c r="N151" s="7" t="str">
        <f>IF(OR(B151="",K151=""),"",ROUND((K151-B151)*24,1))</f>
        <v/>
      </c>
    </row>
    <row r="152" spans="1:14" x14ac:dyDescent="0.25">
      <c r="A152" s="3"/>
      <c r="B152" s="4"/>
      <c r="E152" s="5"/>
      <c r="J152" s="4"/>
      <c r="K152" s="4"/>
      <c r="L152" s="6" t="str">
        <f>IF(OR(B152="",G152=""),"",B152+IFERROR(VLOOKUP(G152,Listas!$D$2:$E$5,2,FALSE),0)/24)</f>
        <v/>
      </c>
      <c r="M152" s="7" t="str">
        <f>IF(OR(B152="",J152=""),"",ROUND((J152-B152)*24,1))</f>
        <v/>
      </c>
      <c r="N152" s="7" t="str">
        <f>IF(OR(B152="",K152=""),"",ROUND((K152-B152)*24,1))</f>
        <v/>
      </c>
    </row>
    <row r="153" spans="1:14" x14ac:dyDescent="0.25">
      <c r="A153" s="3"/>
      <c r="B153" s="4"/>
      <c r="E153" s="5"/>
      <c r="J153" s="4"/>
      <c r="K153" s="4"/>
      <c r="L153" s="6" t="str">
        <f>IF(OR(B153="",G153=""),"",B153+IFERROR(VLOOKUP(G153,Listas!$D$2:$E$5,2,FALSE),0)/24)</f>
        <v/>
      </c>
      <c r="M153" s="7" t="str">
        <f>IF(OR(B153="",J153=""),"",ROUND((J153-B153)*24,1))</f>
        <v/>
      </c>
      <c r="N153" s="7" t="str">
        <f>IF(OR(B153="",K153=""),"",ROUND((K153-B153)*24,1))</f>
        <v/>
      </c>
    </row>
    <row r="154" spans="1:14" x14ac:dyDescent="0.25">
      <c r="A154" s="3"/>
      <c r="B154" s="4"/>
      <c r="E154" s="5"/>
      <c r="J154" s="4"/>
      <c r="K154" s="4"/>
      <c r="L154" s="6" t="str">
        <f>IF(OR(B154="",G154=""),"",B154+IFERROR(VLOOKUP(G154,Listas!$D$2:$E$5,2,FALSE),0)/24)</f>
        <v/>
      </c>
      <c r="M154" s="7" t="str">
        <f>IF(OR(B154="",J154=""),"",ROUND((J154-B154)*24,1))</f>
        <v/>
      </c>
      <c r="N154" s="7" t="str">
        <f>IF(OR(B154="",K154=""),"",ROUND((K154-B154)*24,1))</f>
        <v/>
      </c>
    </row>
    <row r="155" spans="1:14" x14ac:dyDescent="0.25">
      <c r="A155" s="3"/>
      <c r="B155" s="4"/>
      <c r="E155" s="5"/>
      <c r="J155" s="4"/>
      <c r="K155" s="4"/>
      <c r="L155" s="6" t="str">
        <f>IF(OR(B155="",G155=""),"",B155+IFERROR(VLOOKUP(G155,Listas!$D$2:$E$5,2,FALSE),0)/24)</f>
        <v/>
      </c>
      <c r="M155" s="7" t="str">
        <f>IF(OR(B155="",J155=""),"",ROUND((J155-B155)*24,1))</f>
        <v/>
      </c>
      <c r="N155" s="7" t="str">
        <f>IF(OR(B155="",K155=""),"",ROUND((K155-B155)*24,1))</f>
        <v/>
      </c>
    </row>
    <row r="156" spans="1:14" x14ac:dyDescent="0.25">
      <c r="A156" s="3"/>
      <c r="B156" s="4"/>
      <c r="E156" s="5"/>
      <c r="J156" s="4"/>
      <c r="K156" s="4"/>
      <c r="L156" s="6" t="str">
        <f>IF(OR(B156="",G156=""),"",B156+IFERROR(VLOOKUP(G156,Listas!$D$2:$E$5,2,FALSE),0)/24)</f>
        <v/>
      </c>
      <c r="M156" s="7" t="str">
        <f>IF(OR(B156="",J156=""),"",ROUND((J156-B156)*24,1))</f>
        <v/>
      </c>
      <c r="N156" s="7" t="str">
        <f>IF(OR(B156="",K156=""),"",ROUND((K156-B156)*24,1))</f>
        <v/>
      </c>
    </row>
    <row r="157" spans="1:14" x14ac:dyDescent="0.25">
      <c r="A157" s="3"/>
      <c r="B157" s="4"/>
      <c r="E157" s="5"/>
      <c r="J157" s="4"/>
      <c r="K157" s="4"/>
      <c r="L157" s="6" t="str">
        <f>IF(OR(B157="",G157=""),"",B157+IFERROR(VLOOKUP(G157,Listas!$D$2:$E$5,2,FALSE),0)/24)</f>
        <v/>
      </c>
      <c r="M157" s="7" t="str">
        <f>IF(OR(B157="",J157=""),"",ROUND((J157-B157)*24,1))</f>
        <v/>
      </c>
      <c r="N157" s="7" t="str">
        <f>IF(OR(B157="",K157=""),"",ROUND((K157-B157)*24,1))</f>
        <v/>
      </c>
    </row>
    <row r="158" spans="1:14" x14ac:dyDescent="0.25">
      <c r="A158" s="3"/>
      <c r="B158" s="4"/>
      <c r="E158" s="5"/>
      <c r="J158" s="4"/>
      <c r="K158" s="4"/>
      <c r="L158" s="6" t="str">
        <f>IF(OR(B158="",G158=""),"",B158+IFERROR(VLOOKUP(G158,Listas!$D$2:$E$5,2,FALSE),0)/24)</f>
        <v/>
      </c>
      <c r="M158" s="7" t="str">
        <f>IF(OR(B158="",J158=""),"",ROUND((J158-B158)*24,1))</f>
        <v/>
      </c>
      <c r="N158" s="7" t="str">
        <f>IF(OR(B158="",K158=""),"",ROUND((K158-B158)*24,1))</f>
        <v/>
      </c>
    </row>
    <row r="159" spans="1:14" x14ac:dyDescent="0.25">
      <c r="A159" s="3"/>
      <c r="B159" s="4"/>
      <c r="E159" s="5"/>
      <c r="J159" s="4"/>
      <c r="K159" s="4"/>
      <c r="L159" s="6" t="str">
        <f>IF(OR(B159="",G159=""),"",B159+IFERROR(VLOOKUP(G159,Listas!$D$2:$E$5,2,FALSE),0)/24)</f>
        <v/>
      </c>
      <c r="M159" s="7" t="str">
        <f>IF(OR(B159="",J159=""),"",ROUND((J159-B159)*24,1))</f>
        <v/>
      </c>
      <c r="N159" s="7" t="str">
        <f>IF(OR(B159="",K159=""),"",ROUND((K159-B159)*24,1))</f>
        <v/>
      </c>
    </row>
    <row r="160" spans="1:14" x14ac:dyDescent="0.25">
      <c r="A160" s="3"/>
      <c r="B160" s="4"/>
      <c r="E160" s="5"/>
      <c r="J160" s="4"/>
      <c r="K160" s="4"/>
      <c r="L160" s="6" t="str">
        <f>IF(OR(B160="",G160=""),"",B160+IFERROR(VLOOKUP(G160,Listas!$D$2:$E$5,2,FALSE),0)/24)</f>
        <v/>
      </c>
      <c r="M160" s="7" t="str">
        <f>IF(OR(B160="",J160=""),"",ROUND((J160-B160)*24,1))</f>
        <v/>
      </c>
      <c r="N160" s="7" t="str">
        <f>IF(OR(B160="",K160=""),"",ROUND((K160-B160)*24,1))</f>
        <v/>
      </c>
    </row>
    <row r="161" spans="1:14" x14ac:dyDescent="0.25">
      <c r="A161" s="3"/>
      <c r="B161" s="4"/>
      <c r="E161" s="5"/>
      <c r="J161" s="4"/>
      <c r="K161" s="4"/>
      <c r="L161" s="6" t="str">
        <f>IF(OR(B161="",G161=""),"",B161+IFERROR(VLOOKUP(G161,Listas!$D$2:$E$5,2,FALSE),0)/24)</f>
        <v/>
      </c>
      <c r="M161" s="7" t="str">
        <f>IF(OR(B161="",J161=""),"",ROUND((J161-B161)*24,1))</f>
        <v/>
      </c>
      <c r="N161" s="7" t="str">
        <f>IF(OR(B161="",K161=""),"",ROUND((K161-B161)*24,1))</f>
        <v/>
      </c>
    </row>
    <row r="162" spans="1:14" x14ac:dyDescent="0.25">
      <c r="A162" s="3"/>
      <c r="B162" s="4"/>
      <c r="E162" s="5"/>
      <c r="J162" s="4"/>
      <c r="K162" s="4"/>
      <c r="L162" s="6" t="str">
        <f>IF(OR(B162="",G162=""),"",B162+IFERROR(VLOOKUP(G162,Listas!$D$2:$E$5,2,FALSE),0)/24)</f>
        <v/>
      </c>
      <c r="M162" s="7" t="str">
        <f>IF(OR(B162="",J162=""),"",ROUND((J162-B162)*24,1))</f>
        <v/>
      </c>
      <c r="N162" s="7" t="str">
        <f>IF(OR(B162="",K162=""),"",ROUND((K162-B162)*24,1))</f>
        <v/>
      </c>
    </row>
    <row r="163" spans="1:14" x14ac:dyDescent="0.25">
      <c r="A163" s="3"/>
      <c r="B163" s="4"/>
      <c r="E163" s="5"/>
      <c r="J163" s="4"/>
      <c r="K163" s="4"/>
      <c r="L163" s="6" t="str">
        <f>IF(OR(B163="",G163=""),"",B163+IFERROR(VLOOKUP(G163,Listas!$D$2:$E$5,2,FALSE),0)/24)</f>
        <v/>
      </c>
      <c r="M163" s="7" t="str">
        <f>IF(OR(B163="",J163=""),"",ROUND((J163-B163)*24,1))</f>
        <v/>
      </c>
      <c r="N163" s="7" t="str">
        <f>IF(OR(B163="",K163=""),"",ROUND((K163-B163)*24,1))</f>
        <v/>
      </c>
    </row>
    <row r="164" spans="1:14" x14ac:dyDescent="0.25">
      <c r="A164" s="3"/>
      <c r="B164" s="4"/>
      <c r="E164" s="5"/>
      <c r="J164" s="4"/>
      <c r="K164" s="4"/>
      <c r="L164" s="6" t="str">
        <f>IF(OR(B164="",G164=""),"",B164+IFERROR(VLOOKUP(G164,Listas!$D$2:$E$5,2,FALSE),0)/24)</f>
        <v/>
      </c>
      <c r="M164" s="7" t="str">
        <f>IF(OR(B164="",J164=""),"",ROUND((J164-B164)*24,1))</f>
        <v/>
      </c>
      <c r="N164" s="7" t="str">
        <f>IF(OR(B164="",K164=""),"",ROUND((K164-B164)*24,1))</f>
        <v/>
      </c>
    </row>
    <row r="165" spans="1:14" x14ac:dyDescent="0.25">
      <c r="A165" s="3"/>
      <c r="B165" s="4"/>
      <c r="E165" s="5"/>
      <c r="J165" s="4"/>
      <c r="K165" s="4"/>
      <c r="L165" s="6" t="str">
        <f>IF(OR(B165="",G165=""),"",B165+IFERROR(VLOOKUP(G165,Listas!$D$2:$E$5,2,FALSE),0)/24)</f>
        <v/>
      </c>
      <c r="M165" s="7" t="str">
        <f>IF(OR(B165="",J165=""),"",ROUND((J165-B165)*24,1))</f>
        <v/>
      </c>
      <c r="N165" s="7" t="str">
        <f>IF(OR(B165="",K165=""),"",ROUND((K165-B165)*24,1))</f>
        <v/>
      </c>
    </row>
    <row r="166" spans="1:14" x14ac:dyDescent="0.25">
      <c r="A166" s="3"/>
      <c r="B166" s="4"/>
      <c r="E166" s="5"/>
      <c r="J166" s="4"/>
      <c r="K166" s="4"/>
      <c r="L166" s="6" t="str">
        <f>IF(OR(B166="",G166=""),"",B166+IFERROR(VLOOKUP(G166,Listas!$D$2:$E$5,2,FALSE),0)/24)</f>
        <v/>
      </c>
      <c r="M166" s="7" t="str">
        <f>IF(OR(B166="",J166=""),"",ROUND((J166-B166)*24,1))</f>
        <v/>
      </c>
      <c r="N166" s="7" t="str">
        <f>IF(OR(B166="",K166=""),"",ROUND((K166-B166)*24,1))</f>
        <v/>
      </c>
    </row>
    <row r="167" spans="1:14" x14ac:dyDescent="0.25">
      <c r="A167" s="3"/>
      <c r="B167" s="4"/>
      <c r="E167" s="5"/>
      <c r="J167" s="4"/>
      <c r="K167" s="4"/>
      <c r="L167" s="6" t="str">
        <f>IF(OR(B167="",G167=""),"",B167+IFERROR(VLOOKUP(G167,Listas!$D$2:$E$5,2,FALSE),0)/24)</f>
        <v/>
      </c>
      <c r="M167" s="7" t="str">
        <f>IF(OR(B167="",J167=""),"",ROUND((J167-B167)*24,1))</f>
        <v/>
      </c>
      <c r="N167" s="7" t="str">
        <f>IF(OR(B167="",K167=""),"",ROUND((K167-B167)*24,1))</f>
        <v/>
      </c>
    </row>
    <row r="168" spans="1:14" x14ac:dyDescent="0.25">
      <c r="A168" s="3"/>
      <c r="B168" s="4"/>
      <c r="E168" s="5"/>
      <c r="J168" s="4"/>
      <c r="K168" s="4"/>
      <c r="L168" s="6" t="str">
        <f>IF(OR(B168="",G168=""),"",B168+IFERROR(VLOOKUP(G168,Listas!$D$2:$E$5,2,FALSE),0)/24)</f>
        <v/>
      </c>
      <c r="M168" s="7" t="str">
        <f>IF(OR(B168="",J168=""),"",ROUND((J168-B168)*24,1))</f>
        <v/>
      </c>
      <c r="N168" s="7" t="str">
        <f>IF(OR(B168="",K168=""),"",ROUND((K168-B168)*24,1))</f>
        <v/>
      </c>
    </row>
    <row r="169" spans="1:14" x14ac:dyDescent="0.25">
      <c r="A169" s="3"/>
      <c r="B169" s="4"/>
      <c r="E169" s="5"/>
      <c r="J169" s="4"/>
      <c r="K169" s="4"/>
      <c r="L169" s="6" t="str">
        <f>IF(OR(B169="",G169=""),"",B169+IFERROR(VLOOKUP(G169,Listas!$D$2:$E$5,2,FALSE),0)/24)</f>
        <v/>
      </c>
      <c r="M169" s="7" t="str">
        <f>IF(OR(B169="",J169=""),"",ROUND((J169-B169)*24,1))</f>
        <v/>
      </c>
      <c r="N169" s="7" t="str">
        <f>IF(OR(B169="",K169=""),"",ROUND((K169-B169)*24,1))</f>
        <v/>
      </c>
    </row>
    <row r="170" spans="1:14" x14ac:dyDescent="0.25">
      <c r="A170" s="3"/>
      <c r="B170" s="4"/>
      <c r="E170" s="5"/>
      <c r="J170" s="4"/>
      <c r="K170" s="4"/>
      <c r="L170" s="6" t="str">
        <f>IF(OR(B170="",G170=""),"",B170+IFERROR(VLOOKUP(G170,Listas!$D$2:$E$5,2,FALSE),0)/24)</f>
        <v/>
      </c>
      <c r="M170" s="7" t="str">
        <f>IF(OR(B170="",J170=""),"",ROUND((J170-B170)*24,1))</f>
        <v/>
      </c>
      <c r="N170" s="7" t="str">
        <f>IF(OR(B170="",K170=""),"",ROUND((K170-B170)*24,1))</f>
        <v/>
      </c>
    </row>
    <row r="171" spans="1:14" x14ac:dyDescent="0.25">
      <c r="A171" s="3"/>
      <c r="B171" s="4"/>
      <c r="E171" s="5"/>
      <c r="J171" s="4"/>
      <c r="K171" s="4"/>
      <c r="L171" s="6" t="str">
        <f>IF(OR(B171="",G171=""),"",B171+IFERROR(VLOOKUP(G171,Listas!$D$2:$E$5,2,FALSE),0)/24)</f>
        <v/>
      </c>
      <c r="M171" s="7" t="str">
        <f>IF(OR(B171="",J171=""),"",ROUND((J171-B171)*24,1))</f>
        <v/>
      </c>
      <c r="N171" s="7" t="str">
        <f>IF(OR(B171="",K171=""),"",ROUND((K171-B171)*24,1))</f>
        <v/>
      </c>
    </row>
    <row r="172" spans="1:14" x14ac:dyDescent="0.25">
      <c r="A172" s="3"/>
      <c r="B172" s="4"/>
      <c r="E172" s="5"/>
      <c r="J172" s="4"/>
      <c r="K172" s="4"/>
      <c r="L172" s="6" t="str">
        <f>IF(OR(B172="",G172=""),"",B172+IFERROR(VLOOKUP(G172,Listas!$D$2:$E$5,2,FALSE),0)/24)</f>
        <v/>
      </c>
      <c r="M172" s="7" t="str">
        <f>IF(OR(B172="",J172=""),"",ROUND((J172-B172)*24,1))</f>
        <v/>
      </c>
      <c r="N172" s="7" t="str">
        <f>IF(OR(B172="",K172=""),"",ROUND((K172-B172)*24,1))</f>
        <v/>
      </c>
    </row>
    <row r="173" spans="1:14" x14ac:dyDescent="0.25">
      <c r="A173" s="3"/>
      <c r="B173" s="4"/>
      <c r="E173" s="5"/>
      <c r="J173" s="4"/>
      <c r="K173" s="4"/>
      <c r="L173" s="6" t="str">
        <f>IF(OR(B173="",G173=""),"",B173+IFERROR(VLOOKUP(G173,Listas!$D$2:$E$5,2,FALSE),0)/24)</f>
        <v/>
      </c>
      <c r="M173" s="7" t="str">
        <f>IF(OR(B173="",J173=""),"",ROUND((J173-B173)*24,1))</f>
        <v/>
      </c>
      <c r="N173" s="7" t="str">
        <f>IF(OR(B173="",K173=""),"",ROUND((K173-B173)*24,1))</f>
        <v/>
      </c>
    </row>
    <row r="174" spans="1:14" x14ac:dyDescent="0.25">
      <c r="A174" s="3"/>
      <c r="B174" s="4"/>
      <c r="E174" s="5"/>
      <c r="J174" s="4"/>
      <c r="K174" s="4"/>
      <c r="L174" s="6" t="str">
        <f>IF(OR(B174="",G174=""),"",B174+IFERROR(VLOOKUP(G174,Listas!$D$2:$E$5,2,FALSE),0)/24)</f>
        <v/>
      </c>
      <c r="M174" s="7" t="str">
        <f>IF(OR(B174="",J174=""),"",ROUND((J174-B174)*24,1))</f>
        <v/>
      </c>
      <c r="N174" s="7" t="str">
        <f>IF(OR(B174="",K174=""),"",ROUND((K174-B174)*24,1))</f>
        <v/>
      </c>
    </row>
    <row r="175" spans="1:14" x14ac:dyDescent="0.25">
      <c r="A175" s="3"/>
      <c r="B175" s="4"/>
      <c r="E175" s="5"/>
      <c r="J175" s="4"/>
      <c r="K175" s="4"/>
      <c r="L175" s="6" t="str">
        <f>IF(OR(B175="",G175=""),"",B175+IFERROR(VLOOKUP(G175,Listas!$D$2:$E$5,2,FALSE),0)/24)</f>
        <v/>
      </c>
      <c r="M175" s="7" t="str">
        <f>IF(OR(B175="",J175=""),"",ROUND((J175-B175)*24,1))</f>
        <v/>
      </c>
      <c r="N175" s="7" t="str">
        <f>IF(OR(B175="",K175=""),"",ROUND((K175-B175)*24,1))</f>
        <v/>
      </c>
    </row>
    <row r="176" spans="1:14" x14ac:dyDescent="0.25">
      <c r="A176" s="3"/>
      <c r="B176" s="4"/>
      <c r="E176" s="5"/>
      <c r="J176" s="4"/>
      <c r="K176" s="4"/>
      <c r="L176" s="6" t="str">
        <f>IF(OR(B176="",G176=""),"",B176+IFERROR(VLOOKUP(G176,Listas!$D$2:$E$5,2,FALSE),0)/24)</f>
        <v/>
      </c>
      <c r="M176" s="7" t="str">
        <f>IF(OR(B176="",J176=""),"",ROUND((J176-B176)*24,1))</f>
        <v/>
      </c>
      <c r="N176" s="7" t="str">
        <f>IF(OR(B176="",K176=""),"",ROUND((K176-B176)*24,1))</f>
        <v/>
      </c>
    </row>
    <row r="177" spans="1:14" x14ac:dyDescent="0.25">
      <c r="A177" s="3"/>
      <c r="B177" s="4"/>
      <c r="E177" s="5"/>
      <c r="J177" s="4"/>
      <c r="K177" s="4"/>
      <c r="L177" s="6" t="str">
        <f>IF(OR(B177="",G177=""),"",B177+IFERROR(VLOOKUP(G177,Listas!$D$2:$E$5,2,FALSE),0)/24)</f>
        <v/>
      </c>
      <c r="M177" s="7" t="str">
        <f>IF(OR(B177="",J177=""),"",ROUND((J177-B177)*24,1))</f>
        <v/>
      </c>
      <c r="N177" s="7" t="str">
        <f>IF(OR(B177="",K177=""),"",ROUND((K177-B177)*24,1))</f>
        <v/>
      </c>
    </row>
    <row r="178" spans="1:14" x14ac:dyDescent="0.25">
      <c r="A178" s="3"/>
      <c r="B178" s="4"/>
      <c r="E178" s="5"/>
      <c r="J178" s="4"/>
      <c r="K178" s="4"/>
      <c r="L178" s="6" t="str">
        <f>IF(OR(B178="",G178=""),"",B178+IFERROR(VLOOKUP(G178,Listas!$D$2:$E$5,2,FALSE),0)/24)</f>
        <v/>
      </c>
      <c r="M178" s="7" t="str">
        <f>IF(OR(B178="",J178=""),"",ROUND((J178-B178)*24,1))</f>
        <v/>
      </c>
      <c r="N178" s="7" t="str">
        <f>IF(OR(B178="",K178=""),"",ROUND((K178-B178)*24,1))</f>
        <v/>
      </c>
    </row>
    <row r="179" spans="1:14" x14ac:dyDescent="0.25">
      <c r="A179" s="3"/>
      <c r="B179" s="4"/>
      <c r="E179" s="5"/>
      <c r="J179" s="4"/>
      <c r="K179" s="4"/>
      <c r="L179" s="6" t="str">
        <f>IF(OR(B179="",G179=""),"",B179+IFERROR(VLOOKUP(G179,Listas!$D$2:$E$5,2,FALSE),0)/24)</f>
        <v/>
      </c>
      <c r="M179" s="7" t="str">
        <f>IF(OR(B179="",J179=""),"",ROUND((J179-B179)*24,1))</f>
        <v/>
      </c>
      <c r="N179" s="7" t="str">
        <f>IF(OR(B179="",K179=""),"",ROUND((K179-B179)*24,1))</f>
        <v/>
      </c>
    </row>
    <row r="180" spans="1:14" x14ac:dyDescent="0.25">
      <c r="A180" s="3"/>
      <c r="B180" s="4"/>
      <c r="E180" s="5"/>
      <c r="J180" s="4"/>
      <c r="K180" s="4"/>
      <c r="L180" s="6" t="str">
        <f>IF(OR(B180="",G180=""),"",B180+IFERROR(VLOOKUP(G180,Listas!$D$2:$E$5,2,FALSE),0)/24)</f>
        <v/>
      </c>
      <c r="M180" s="7" t="str">
        <f>IF(OR(B180="",J180=""),"",ROUND((J180-B180)*24,1))</f>
        <v/>
      </c>
      <c r="N180" s="7" t="str">
        <f>IF(OR(B180="",K180=""),"",ROUND((K180-B180)*24,1))</f>
        <v/>
      </c>
    </row>
    <row r="181" spans="1:14" x14ac:dyDescent="0.25">
      <c r="A181" s="3"/>
      <c r="B181" s="4"/>
      <c r="E181" s="5"/>
      <c r="J181" s="4"/>
      <c r="K181" s="4"/>
      <c r="L181" s="6" t="str">
        <f>IF(OR(B181="",G181=""),"",B181+IFERROR(VLOOKUP(G181,Listas!$D$2:$E$5,2,FALSE),0)/24)</f>
        <v/>
      </c>
      <c r="M181" s="7" t="str">
        <f>IF(OR(B181="",J181=""),"",ROUND((J181-B181)*24,1))</f>
        <v/>
      </c>
      <c r="N181" s="7" t="str">
        <f>IF(OR(B181="",K181=""),"",ROUND((K181-B181)*24,1))</f>
        <v/>
      </c>
    </row>
    <row r="182" spans="1:14" x14ac:dyDescent="0.25">
      <c r="A182" s="3"/>
      <c r="B182" s="4"/>
      <c r="E182" s="5"/>
      <c r="J182" s="4"/>
      <c r="K182" s="4"/>
      <c r="L182" s="6" t="str">
        <f>IF(OR(B182="",G182=""),"",B182+IFERROR(VLOOKUP(G182,Listas!$D$2:$E$5,2,FALSE),0)/24)</f>
        <v/>
      </c>
      <c r="M182" s="7" t="str">
        <f>IF(OR(B182="",J182=""),"",ROUND((J182-B182)*24,1))</f>
        <v/>
      </c>
      <c r="N182" s="7" t="str">
        <f>IF(OR(B182="",K182=""),"",ROUND((K182-B182)*24,1))</f>
        <v/>
      </c>
    </row>
    <row r="183" spans="1:14" x14ac:dyDescent="0.25">
      <c r="A183" s="3"/>
      <c r="B183" s="4"/>
      <c r="E183" s="5"/>
      <c r="J183" s="4"/>
      <c r="K183" s="4"/>
      <c r="L183" s="6" t="str">
        <f>IF(OR(B183="",G183=""),"",B183+IFERROR(VLOOKUP(G183,Listas!$D$2:$E$5,2,FALSE),0)/24)</f>
        <v/>
      </c>
      <c r="M183" s="7" t="str">
        <f>IF(OR(B183="",J183=""),"",ROUND((J183-B183)*24,1))</f>
        <v/>
      </c>
      <c r="N183" s="7" t="str">
        <f>IF(OR(B183="",K183=""),"",ROUND((K183-B183)*24,1))</f>
        <v/>
      </c>
    </row>
    <row r="184" spans="1:14" x14ac:dyDescent="0.25">
      <c r="A184" s="3"/>
      <c r="B184" s="4"/>
      <c r="E184" s="5"/>
      <c r="J184" s="4"/>
      <c r="K184" s="4"/>
      <c r="L184" s="6" t="str">
        <f>IF(OR(B184="",G184=""),"",B184+IFERROR(VLOOKUP(G184,Listas!$D$2:$E$5,2,FALSE),0)/24)</f>
        <v/>
      </c>
      <c r="M184" s="7" t="str">
        <f>IF(OR(B184="",J184=""),"",ROUND((J184-B184)*24,1))</f>
        <v/>
      </c>
      <c r="N184" s="7" t="str">
        <f>IF(OR(B184="",K184=""),"",ROUND((K184-B184)*24,1))</f>
        <v/>
      </c>
    </row>
    <row r="185" spans="1:14" x14ac:dyDescent="0.25">
      <c r="A185" s="3"/>
      <c r="B185" s="4"/>
      <c r="E185" s="5"/>
      <c r="J185" s="4"/>
      <c r="K185" s="4"/>
      <c r="L185" s="6" t="str">
        <f>IF(OR(B185="",G185=""),"",B185+IFERROR(VLOOKUP(G185,Listas!$D$2:$E$5,2,FALSE),0)/24)</f>
        <v/>
      </c>
      <c r="M185" s="7" t="str">
        <f>IF(OR(B185="",J185=""),"",ROUND((J185-B185)*24,1))</f>
        <v/>
      </c>
      <c r="N185" s="7" t="str">
        <f>IF(OR(B185="",K185=""),"",ROUND((K185-B185)*24,1))</f>
        <v/>
      </c>
    </row>
    <row r="186" spans="1:14" x14ac:dyDescent="0.25">
      <c r="A186" s="3"/>
      <c r="B186" s="4"/>
      <c r="E186" s="5"/>
      <c r="J186" s="4"/>
      <c r="K186" s="4"/>
      <c r="L186" s="6" t="str">
        <f>IF(OR(B186="",G186=""),"",B186+IFERROR(VLOOKUP(G186,Listas!$D$2:$E$5,2,FALSE),0)/24)</f>
        <v/>
      </c>
      <c r="M186" s="7" t="str">
        <f>IF(OR(B186="",J186=""),"",ROUND((J186-B186)*24,1))</f>
        <v/>
      </c>
      <c r="N186" s="7" t="str">
        <f>IF(OR(B186="",K186=""),"",ROUND((K186-B186)*24,1))</f>
        <v/>
      </c>
    </row>
    <row r="187" spans="1:14" x14ac:dyDescent="0.25">
      <c r="A187" s="3"/>
      <c r="B187" s="4"/>
      <c r="E187" s="5"/>
      <c r="J187" s="4"/>
      <c r="K187" s="4"/>
      <c r="L187" s="6" t="str">
        <f>IF(OR(B187="",G187=""),"",B187+IFERROR(VLOOKUP(G187,Listas!$D$2:$E$5,2,FALSE),0)/24)</f>
        <v/>
      </c>
      <c r="M187" s="7" t="str">
        <f>IF(OR(B187="",J187=""),"",ROUND((J187-B187)*24,1))</f>
        <v/>
      </c>
      <c r="N187" s="7" t="str">
        <f>IF(OR(B187="",K187=""),"",ROUND((K187-B187)*24,1))</f>
        <v/>
      </c>
    </row>
    <row r="188" spans="1:14" x14ac:dyDescent="0.25">
      <c r="A188" s="3"/>
      <c r="B188" s="4"/>
      <c r="E188" s="5"/>
      <c r="J188" s="4"/>
      <c r="K188" s="4"/>
      <c r="L188" s="6" t="str">
        <f>IF(OR(B188="",G188=""),"",B188+IFERROR(VLOOKUP(G188,Listas!$D$2:$E$5,2,FALSE),0)/24)</f>
        <v/>
      </c>
      <c r="M188" s="7" t="str">
        <f>IF(OR(B188="",J188=""),"",ROUND((J188-B188)*24,1))</f>
        <v/>
      </c>
      <c r="N188" s="7" t="str">
        <f>IF(OR(B188="",K188=""),"",ROUND((K188-B188)*24,1))</f>
        <v/>
      </c>
    </row>
    <row r="189" spans="1:14" x14ac:dyDescent="0.25">
      <c r="A189" s="3"/>
      <c r="B189" s="4"/>
      <c r="E189" s="5"/>
      <c r="J189" s="4"/>
      <c r="K189" s="4"/>
      <c r="L189" s="6" t="str">
        <f>IF(OR(B189="",G189=""),"",B189+IFERROR(VLOOKUP(G189,Listas!$D$2:$E$5,2,FALSE),0)/24)</f>
        <v/>
      </c>
      <c r="M189" s="7" t="str">
        <f>IF(OR(B189="",J189=""),"",ROUND((J189-B189)*24,1))</f>
        <v/>
      </c>
      <c r="N189" s="7" t="str">
        <f>IF(OR(B189="",K189=""),"",ROUND((K189-B189)*24,1))</f>
        <v/>
      </c>
    </row>
    <row r="190" spans="1:14" x14ac:dyDescent="0.25">
      <c r="A190" s="3"/>
      <c r="B190" s="4"/>
      <c r="E190" s="5"/>
      <c r="J190" s="4"/>
      <c r="K190" s="4"/>
      <c r="L190" s="6" t="str">
        <f>IF(OR(B190="",G190=""),"",B190+IFERROR(VLOOKUP(G190,Listas!$D$2:$E$5,2,FALSE),0)/24)</f>
        <v/>
      </c>
      <c r="M190" s="7" t="str">
        <f>IF(OR(B190="",J190=""),"",ROUND((J190-B190)*24,1))</f>
        <v/>
      </c>
      <c r="N190" s="7" t="str">
        <f>IF(OR(B190="",K190=""),"",ROUND((K190-B190)*24,1))</f>
        <v/>
      </c>
    </row>
    <row r="191" spans="1:14" x14ac:dyDescent="0.25">
      <c r="A191" s="3"/>
      <c r="B191" s="4"/>
      <c r="E191" s="5"/>
      <c r="J191" s="4"/>
      <c r="K191" s="4"/>
      <c r="L191" s="6" t="str">
        <f>IF(OR(B191="",G191=""),"",B191+IFERROR(VLOOKUP(G191,Listas!$D$2:$E$5,2,FALSE),0)/24)</f>
        <v/>
      </c>
      <c r="M191" s="7" t="str">
        <f>IF(OR(B191="",J191=""),"",ROUND((J191-B191)*24,1))</f>
        <v/>
      </c>
      <c r="N191" s="7" t="str">
        <f>IF(OR(B191="",K191=""),"",ROUND((K191-B191)*24,1))</f>
        <v/>
      </c>
    </row>
    <row r="192" spans="1:14" x14ac:dyDescent="0.25">
      <c r="A192" s="3"/>
      <c r="B192" s="4"/>
      <c r="E192" s="5"/>
      <c r="J192" s="4"/>
      <c r="K192" s="4"/>
      <c r="L192" s="6" t="str">
        <f>IF(OR(B192="",G192=""),"",B192+IFERROR(VLOOKUP(G192,Listas!$D$2:$E$5,2,FALSE),0)/24)</f>
        <v/>
      </c>
      <c r="M192" s="7" t="str">
        <f>IF(OR(B192="",J192=""),"",ROUND((J192-B192)*24,1))</f>
        <v/>
      </c>
      <c r="N192" s="7" t="str">
        <f>IF(OR(B192="",K192=""),"",ROUND((K192-B192)*24,1))</f>
        <v/>
      </c>
    </row>
    <row r="193" spans="1:14" x14ac:dyDescent="0.25">
      <c r="A193" s="3"/>
      <c r="B193" s="4"/>
      <c r="E193" s="5"/>
      <c r="J193" s="4"/>
      <c r="K193" s="4"/>
      <c r="L193" s="6" t="str">
        <f>IF(OR(B193="",G193=""),"",B193+IFERROR(VLOOKUP(G193,Listas!$D$2:$E$5,2,FALSE),0)/24)</f>
        <v/>
      </c>
      <c r="M193" s="7" t="str">
        <f>IF(OR(B193="",J193=""),"",ROUND((J193-B193)*24,1))</f>
        <v/>
      </c>
      <c r="N193" s="7" t="str">
        <f>IF(OR(B193="",K193=""),"",ROUND((K193-B193)*24,1))</f>
        <v/>
      </c>
    </row>
    <row r="194" spans="1:14" x14ac:dyDescent="0.25">
      <c r="A194" s="3"/>
      <c r="B194" s="4"/>
      <c r="E194" s="5"/>
      <c r="J194" s="4"/>
      <c r="K194" s="4"/>
      <c r="L194" s="6" t="str">
        <f>IF(OR(B194="",G194=""),"",B194+IFERROR(VLOOKUP(G194,Listas!$D$2:$E$5,2,FALSE),0)/24)</f>
        <v/>
      </c>
      <c r="M194" s="7" t="str">
        <f>IF(OR(B194="",J194=""),"",ROUND((J194-B194)*24,1))</f>
        <v/>
      </c>
      <c r="N194" s="7" t="str">
        <f>IF(OR(B194="",K194=""),"",ROUND((K194-B194)*24,1))</f>
        <v/>
      </c>
    </row>
    <row r="195" spans="1:14" x14ac:dyDescent="0.25">
      <c r="A195" s="3"/>
      <c r="B195" s="4"/>
      <c r="E195" s="5"/>
      <c r="J195" s="4"/>
      <c r="K195" s="4"/>
      <c r="L195" s="6" t="str">
        <f>IF(OR(B195="",G195=""),"",B195+IFERROR(VLOOKUP(G195,Listas!$D$2:$E$5,2,FALSE),0)/24)</f>
        <v/>
      </c>
      <c r="M195" s="7" t="str">
        <f>IF(OR(B195="",J195=""),"",ROUND((J195-B195)*24,1))</f>
        <v/>
      </c>
      <c r="N195" s="7" t="str">
        <f>IF(OR(B195="",K195=""),"",ROUND((K195-B195)*24,1))</f>
        <v/>
      </c>
    </row>
    <row r="196" spans="1:14" x14ac:dyDescent="0.25">
      <c r="A196" s="3"/>
      <c r="B196" s="4"/>
      <c r="E196" s="5"/>
      <c r="J196" s="4"/>
      <c r="K196" s="4"/>
      <c r="L196" s="6" t="str">
        <f>IF(OR(B196="",G196=""),"",B196+IFERROR(VLOOKUP(G196,Listas!$D$2:$E$5,2,FALSE),0)/24)</f>
        <v/>
      </c>
      <c r="M196" s="7" t="str">
        <f>IF(OR(B196="",J196=""),"",ROUND((J196-B196)*24,1))</f>
        <v/>
      </c>
      <c r="N196" s="7" t="str">
        <f>IF(OR(B196="",K196=""),"",ROUND((K196-B196)*24,1))</f>
        <v/>
      </c>
    </row>
    <row r="197" spans="1:14" x14ac:dyDescent="0.25">
      <c r="A197" s="3"/>
      <c r="B197" s="4"/>
      <c r="E197" s="5"/>
      <c r="J197" s="4"/>
      <c r="K197" s="4"/>
      <c r="L197" s="6" t="str">
        <f>IF(OR(B197="",G197=""),"",B197+IFERROR(VLOOKUP(G197,Listas!$D$2:$E$5,2,FALSE),0)/24)</f>
        <v/>
      </c>
      <c r="M197" s="7" t="str">
        <f>IF(OR(B197="",J197=""),"",ROUND((J197-B197)*24,1))</f>
        <v/>
      </c>
      <c r="N197" s="7" t="str">
        <f>IF(OR(B197="",K197=""),"",ROUND((K197-B197)*24,1))</f>
        <v/>
      </c>
    </row>
    <row r="198" spans="1:14" x14ac:dyDescent="0.25">
      <c r="A198" s="3"/>
      <c r="B198" s="4"/>
      <c r="E198" s="5"/>
      <c r="J198" s="4"/>
      <c r="K198" s="4"/>
      <c r="L198" s="6" t="str">
        <f>IF(OR(B198="",G198=""),"",B198+IFERROR(VLOOKUP(G198,Listas!$D$2:$E$5,2,FALSE),0)/24)</f>
        <v/>
      </c>
      <c r="M198" s="7" t="str">
        <f>IF(OR(B198="",J198=""),"",ROUND((J198-B198)*24,1))</f>
        <v/>
      </c>
      <c r="N198" s="7" t="str">
        <f>IF(OR(B198="",K198=""),"",ROUND((K198-B198)*24,1))</f>
        <v/>
      </c>
    </row>
    <row r="199" spans="1:14" x14ac:dyDescent="0.25">
      <c r="A199" s="3"/>
      <c r="B199" s="4"/>
      <c r="E199" s="5"/>
      <c r="J199" s="4"/>
      <c r="K199" s="4"/>
      <c r="L199" s="6" t="str">
        <f>IF(OR(B199="",G199=""),"",B199+IFERROR(VLOOKUP(G199,Listas!$D$2:$E$5,2,FALSE),0)/24)</f>
        <v/>
      </c>
      <c r="M199" s="7" t="str">
        <f>IF(OR(B199="",J199=""),"",ROUND((J199-B199)*24,1))</f>
        <v/>
      </c>
      <c r="N199" s="7" t="str">
        <f>IF(OR(B199="",K199=""),"",ROUND((K199-B199)*24,1))</f>
        <v/>
      </c>
    </row>
    <row r="200" spans="1:14" x14ac:dyDescent="0.25">
      <c r="A200" s="3"/>
      <c r="B200" s="4"/>
      <c r="E200" s="5"/>
      <c r="J200" s="4"/>
      <c r="K200" s="4"/>
      <c r="L200" s="6" t="str">
        <f>IF(OR(B200="",G200=""),"",B200+IFERROR(VLOOKUP(G200,Listas!$D$2:$E$5,2,FALSE),0)/24)</f>
        <v/>
      </c>
      <c r="M200" s="7" t="str">
        <f>IF(OR(B200="",J200=""),"",ROUND((J200-B200)*24,1))</f>
        <v/>
      </c>
      <c r="N200" s="7" t="str">
        <f>IF(OR(B200="",K200=""),"",ROUND((K200-B200)*24,1))</f>
        <v/>
      </c>
    </row>
    <row r="201" spans="1:14" x14ac:dyDescent="0.25">
      <c r="A201" s="3"/>
      <c r="B201" s="4"/>
      <c r="E201" s="5"/>
      <c r="J201" s="4"/>
      <c r="K201" s="4"/>
      <c r="L201" s="6" t="str">
        <f>IF(OR(B201="",G201=""),"",B201+IFERROR(VLOOKUP(G201,Listas!$D$2:$E$5,2,FALSE),0)/24)</f>
        <v/>
      </c>
      <c r="M201" s="7" t="str">
        <f>IF(OR(B201="",J201=""),"",ROUND((J201-B201)*24,1))</f>
        <v/>
      </c>
      <c r="N201" s="7" t="str">
        <f>IF(OR(B201="",K201=""),"",ROUND((K201-B201)*24,1))</f>
        <v/>
      </c>
    </row>
    <row r="202" spans="1:14" x14ac:dyDescent="0.25">
      <c r="A202" s="3"/>
      <c r="B202" s="4"/>
      <c r="E202" s="5"/>
      <c r="J202" s="4"/>
      <c r="K202" s="4"/>
      <c r="L202" s="6" t="str">
        <f>IF(OR(B202="",G202=""),"",B202+IFERROR(VLOOKUP(G202,Listas!$D$2:$E$5,2,FALSE),0)/24)</f>
        <v/>
      </c>
      <c r="M202" s="7" t="str">
        <f>IF(OR(B202="",J202=""),"",ROUND((J202-B202)*24,1))</f>
        <v/>
      </c>
      <c r="N202" s="7" t="str">
        <f>IF(OR(B202="",K202=""),"",ROUND((K202-B202)*24,1))</f>
        <v/>
      </c>
    </row>
    <row r="203" spans="1:14" x14ac:dyDescent="0.25">
      <c r="A203" s="3"/>
      <c r="B203" s="4"/>
      <c r="E203" s="5"/>
      <c r="J203" s="4"/>
      <c r="K203" s="4"/>
      <c r="L203" s="6" t="str">
        <f>IF(OR(B203="",G203=""),"",B203+IFERROR(VLOOKUP(G203,Listas!$D$2:$E$5,2,FALSE),0)/24)</f>
        <v/>
      </c>
      <c r="M203" s="7" t="str">
        <f>IF(OR(B203="",J203=""),"",ROUND((J203-B203)*24,1))</f>
        <v/>
      </c>
      <c r="N203" s="7" t="str">
        <f>IF(OR(B203="",K203=""),"",ROUND((K203-B203)*24,1))</f>
        <v/>
      </c>
    </row>
    <row r="204" spans="1:14" x14ac:dyDescent="0.25">
      <c r="A204" s="3"/>
      <c r="B204" s="4"/>
      <c r="E204" s="5"/>
      <c r="J204" s="4"/>
      <c r="K204" s="4"/>
      <c r="L204" s="6" t="str">
        <f>IF(OR(B204="",G204=""),"",B204+IFERROR(VLOOKUP(G204,Listas!$D$2:$E$5,2,FALSE),0)/24)</f>
        <v/>
      </c>
      <c r="M204" s="7" t="str">
        <f>IF(OR(B204="",J204=""),"",ROUND((J204-B204)*24,1))</f>
        <v/>
      </c>
      <c r="N204" s="7" t="str">
        <f>IF(OR(B204="",K204=""),"",ROUND((K204-B204)*24,1))</f>
        <v/>
      </c>
    </row>
    <row r="205" spans="1:14" x14ac:dyDescent="0.25">
      <c r="A205" s="3"/>
      <c r="B205" s="4"/>
      <c r="E205" s="5"/>
      <c r="J205" s="4"/>
      <c r="K205" s="4"/>
      <c r="L205" s="6" t="str">
        <f>IF(OR(B205="",G205=""),"",B205+IFERROR(VLOOKUP(G205,Listas!$D$2:$E$5,2,FALSE),0)/24)</f>
        <v/>
      </c>
      <c r="M205" s="7" t="str">
        <f>IF(OR(B205="",J205=""),"",ROUND((J205-B205)*24,1))</f>
        <v/>
      </c>
      <c r="N205" s="7" t="str">
        <f>IF(OR(B205="",K205=""),"",ROUND((K205-B205)*24,1))</f>
        <v/>
      </c>
    </row>
    <row r="206" spans="1:14" x14ac:dyDescent="0.25">
      <c r="A206" s="3"/>
      <c r="B206" s="4"/>
      <c r="E206" s="5"/>
      <c r="J206" s="4"/>
      <c r="K206" s="4"/>
      <c r="L206" s="6" t="str">
        <f>IF(OR(B206="",G206=""),"",B206+IFERROR(VLOOKUP(G206,Listas!$D$2:$E$5,2,FALSE),0)/24)</f>
        <v/>
      </c>
      <c r="M206" s="7" t="str">
        <f>IF(OR(B206="",J206=""),"",ROUND((J206-B206)*24,1))</f>
        <v/>
      </c>
      <c r="N206" s="7" t="str">
        <f>IF(OR(B206="",K206=""),"",ROUND((K206-B206)*24,1))</f>
        <v/>
      </c>
    </row>
    <row r="207" spans="1:14" x14ac:dyDescent="0.25">
      <c r="A207" s="3"/>
      <c r="B207" s="4"/>
      <c r="E207" s="5"/>
      <c r="J207" s="4"/>
      <c r="K207" s="4"/>
      <c r="L207" s="6" t="str">
        <f>IF(OR(B207="",G207=""),"",B207+IFERROR(VLOOKUP(G207,Listas!$D$2:$E$5,2,FALSE),0)/24)</f>
        <v/>
      </c>
      <c r="M207" s="7" t="str">
        <f>IF(OR(B207="",J207=""),"",ROUND((J207-B207)*24,1))</f>
        <v/>
      </c>
      <c r="N207" s="7" t="str">
        <f>IF(OR(B207="",K207=""),"",ROUND((K207-B207)*24,1))</f>
        <v/>
      </c>
    </row>
    <row r="208" spans="1:14" x14ac:dyDescent="0.25">
      <c r="A208" s="3"/>
      <c r="B208" s="4"/>
      <c r="E208" s="5"/>
      <c r="J208" s="4"/>
      <c r="K208" s="4"/>
      <c r="L208" s="6" t="str">
        <f>IF(OR(B208="",G208=""),"",B208+IFERROR(VLOOKUP(G208,Listas!$D$2:$E$5,2,FALSE),0)/24)</f>
        <v/>
      </c>
      <c r="M208" s="7" t="str">
        <f>IF(OR(B208="",J208=""),"",ROUND((J208-B208)*24,1))</f>
        <v/>
      </c>
      <c r="N208" s="7" t="str">
        <f>IF(OR(B208="",K208=""),"",ROUND((K208-B208)*24,1))</f>
        <v/>
      </c>
    </row>
    <row r="209" spans="1:14" x14ac:dyDescent="0.25">
      <c r="A209" s="3"/>
      <c r="B209" s="4"/>
      <c r="E209" s="5"/>
      <c r="J209" s="4"/>
      <c r="K209" s="4"/>
      <c r="L209" s="6" t="str">
        <f>IF(OR(B209="",G209=""),"",B209+IFERROR(VLOOKUP(G209,Listas!$D$2:$E$5,2,FALSE),0)/24)</f>
        <v/>
      </c>
      <c r="M209" s="7" t="str">
        <f>IF(OR(B209="",J209=""),"",ROUND((J209-B209)*24,1))</f>
        <v/>
      </c>
      <c r="N209" s="7" t="str">
        <f>IF(OR(B209="",K209=""),"",ROUND((K209-B209)*24,1))</f>
        <v/>
      </c>
    </row>
    <row r="210" spans="1:14" x14ac:dyDescent="0.25">
      <c r="A210" s="3"/>
      <c r="B210" s="4"/>
      <c r="E210" s="5"/>
      <c r="J210" s="4"/>
      <c r="K210" s="4"/>
      <c r="L210" s="6" t="str">
        <f>IF(OR(B210="",G210=""),"",B210+IFERROR(VLOOKUP(G210,Listas!$D$2:$E$5,2,FALSE),0)/24)</f>
        <v/>
      </c>
      <c r="M210" s="7" t="str">
        <f>IF(OR(B210="",J210=""),"",ROUND((J210-B210)*24,1))</f>
        <v/>
      </c>
      <c r="N210" s="7" t="str">
        <f>IF(OR(B210="",K210=""),"",ROUND((K210-B210)*24,1))</f>
        <v/>
      </c>
    </row>
    <row r="211" spans="1:14" x14ac:dyDescent="0.25">
      <c r="A211" s="3"/>
      <c r="B211" s="4"/>
      <c r="E211" s="5"/>
      <c r="J211" s="4"/>
      <c r="K211" s="4"/>
      <c r="L211" s="6" t="str">
        <f>IF(OR(B211="",G211=""),"",B211+IFERROR(VLOOKUP(G211,Listas!$D$2:$E$5,2,FALSE),0)/24)</f>
        <v/>
      </c>
      <c r="M211" s="7" t="str">
        <f>IF(OR(B211="",J211=""),"",ROUND((J211-B211)*24,1))</f>
        <v/>
      </c>
      <c r="N211" s="7" t="str">
        <f>IF(OR(B211="",K211=""),"",ROUND((K211-B211)*24,1))</f>
        <v/>
      </c>
    </row>
    <row r="212" spans="1:14" x14ac:dyDescent="0.25">
      <c r="A212" s="3"/>
      <c r="B212" s="4"/>
      <c r="E212" s="5"/>
      <c r="J212" s="4"/>
      <c r="K212" s="4"/>
      <c r="L212" s="6" t="str">
        <f>IF(OR(B212="",G212=""),"",B212+IFERROR(VLOOKUP(G212,Listas!$D$2:$E$5,2,FALSE),0)/24)</f>
        <v/>
      </c>
      <c r="M212" s="7" t="str">
        <f>IF(OR(B212="",J212=""),"",ROUND((J212-B212)*24,1))</f>
        <v/>
      </c>
      <c r="N212" s="7" t="str">
        <f>IF(OR(B212="",K212=""),"",ROUND((K212-B212)*24,1))</f>
        <v/>
      </c>
    </row>
    <row r="213" spans="1:14" x14ac:dyDescent="0.25">
      <c r="A213" s="3"/>
      <c r="B213" s="4"/>
      <c r="E213" s="5"/>
      <c r="J213" s="4"/>
      <c r="K213" s="4"/>
      <c r="L213" s="6" t="str">
        <f>IF(OR(B213="",G213=""),"",B213+IFERROR(VLOOKUP(G213,Listas!$D$2:$E$5,2,FALSE),0)/24)</f>
        <v/>
      </c>
      <c r="M213" s="7" t="str">
        <f>IF(OR(B213="",J213=""),"",ROUND((J213-B213)*24,1))</f>
        <v/>
      </c>
      <c r="N213" s="7" t="str">
        <f>IF(OR(B213="",K213=""),"",ROUND((K213-B213)*24,1))</f>
        <v/>
      </c>
    </row>
    <row r="214" spans="1:14" x14ac:dyDescent="0.25">
      <c r="A214" s="3"/>
      <c r="B214" s="4"/>
      <c r="E214" s="5"/>
      <c r="J214" s="4"/>
      <c r="K214" s="4"/>
      <c r="L214" s="6" t="str">
        <f>IF(OR(B214="",G214=""),"",B214+IFERROR(VLOOKUP(G214,Listas!$D$2:$E$5,2,FALSE),0)/24)</f>
        <v/>
      </c>
      <c r="M214" s="7" t="str">
        <f>IF(OR(B214="",J214=""),"",ROUND((J214-B214)*24,1))</f>
        <v/>
      </c>
      <c r="N214" s="7" t="str">
        <f>IF(OR(B214="",K214=""),"",ROUND((K214-B214)*24,1))</f>
        <v/>
      </c>
    </row>
    <row r="215" spans="1:14" x14ac:dyDescent="0.25">
      <c r="A215" s="3"/>
      <c r="B215" s="4"/>
      <c r="E215" s="5"/>
      <c r="J215" s="4"/>
      <c r="K215" s="4"/>
      <c r="L215" s="6" t="str">
        <f>IF(OR(B215="",G215=""),"",B215+IFERROR(VLOOKUP(G215,Listas!$D$2:$E$5,2,FALSE),0)/24)</f>
        <v/>
      </c>
      <c r="M215" s="7" t="str">
        <f>IF(OR(B215="",J215=""),"",ROUND((J215-B215)*24,1))</f>
        <v/>
      </c>
      <c r="N215" s="7" t="str">
        <f>IF(OR(B215="",K215=""),"",ROUND((K215-B215)*24,1))</f>
        <v/>
      </c>
    </row>
    <row r="216" spans="1:14" x14ac:dyDescent="0.25">
      <c r="A216" s="3"/>
      <c r="B216" s="4"/>
      <c r="E216" s="5"/>
      <c r="J216" s="4"/>
      <c r="K216" s="4"/>
      <c r="L216" s="6" t="str">
        <f>IF(OR(B216="",G216=""),"",B216+IFERROR(VLOOKUP(G216,Listas!$D$2:$E$5,2,FALSE),0)/24)</f>
        <v/>
      </c>
      <c r="M216" s="7" t="str">
        <f>IF(OR(B216="",J216=""),"",ROUND((J216-B216)*24,1))</f>
        <v/>
      </c>
      <c r="N216" s="7" t="str">
        <f>IF(OR(B216="",K216=""),"",ROUND((K216-B216)*24,1))</f>
        <v/>
      </c>
    </row>
    <row r="217" spans="1:14" x14ac:dyDescent="0.25">
      <c r="A217" s="3"/>
      <c r="B217" s="4"/>
      <c r="E217" s="5"/>
      <c r="J217" s="4"/>
      <c r="K217" s="4"/>
      <c r="L217" s="6" t="str">
        <f>IF(OR(B217="",G217=""),"",B217+IFERROR(VLOOKUP(G217,Listas!$D$2:$E$5,2,FALSE),0)/24)</f>
        <v/>
      </c>
      <c r="M217" s="7" t="str">
        <f>IF(OR(B217="",J217=""),"",ROUND((J217-B217)*24,1))</f>
        <v/>
      </c>
      <c r="N217" s="7" t="str">
        <f>IF(OR(B217="",K217=""),"",ROUND((K217-B217)*24,1))</f>
        <v/>
      </c>
    </row>
    <row r="218" spans="1:14" x14ac:dyDescent="0.25">
      <c r="A218" s="3"/>
      <c r="B218" s="4"/>
      <c r="E218" s="5"/>
      <c r="J218" s="4"/>
      <c r="K218" s="4"/>
      <c r="L218" s="6" t="str">
        <f>IF(OR(B218="",G218=""),"",B218+IFERROR(VLOOKUP(G218,Listas!$D$2:$E$5,2,FALSE),0)/24)</f>
        <v/>
      </c>
      <c r="M218" s="7" t="str">
        <f>IF(OR(B218="",J218=""),"",ROUND((J218-B218)*24,1))</f>
        <v/>
      </c>
      <c r="N218" s="7" t="str">
        <f>IF(OR(B218="",K218=""),"",ROUND((K218-B218)*24,1))</f>
        <v/>
      </c>
    </row>
    <row r="219" spans="1:14" x14ac:dyDescent="0.25">
      <c r="A219" s="3"/>
      <c r="B219" s="4"/>
      <c r="E219" s="5"/>
      <c r="J219" s="4"/>
      <c r="K219" s="4"/>
      <c r="L219" s="6" t="str">
        <f>IF(OR(B219="",G219=""),"",B219+IFERROR(VLOOKUP(G219,Listas!$D$2:$E$5,2,FALSE),0)/24)</f>
        <v/>
      </c>
      <c r="M219" s="7" t="str">
        <f>IF(OR(B219="",J219=""),"",ROUND((J219-B219)*24,1))</f>
        <v/>
      </c>
      <c r="N219" s="7" t="str">
        <f>IF(OR(B219="",K219=""),"",ROUND((K219-B219)*24,1))</f>
        <v/>
      </c>
    </row>
    <row r="220" spans="1:14" x14ac:dyDescent="0.25">
      <c r="A220" s="3"/>
      <c r="B220" s="4"/>
      <c r="E220" s="5"/>
      <c r="J220" s="4"/>
      <c r="K220" s="4"/>
      <c r="L220" s="6" t="str">
        <f>IF(OR(B220="",G220=""),"",B220+IFERROR(VLOOKUP(G220,Listas!$D$2:$E$5,2,FALSE),0)/24)</f>
        <v/>
      </c>
      <c r="M220" s="7" t="str">
        <f>IF(OR(B220="",J220=""),"",ROUND((J220-B220)*24,1))</f>
        <v/>
      </c>
      <c r="N220" s="7" t="str">
        <f>IF(OR(B220="",K220=""),"",ROUND((K220-B220)*24,1))</f>
        <v/>
      </c>
    </row>
    <row r="221" spans="1:14" x14ac:dyDescent="0.25">
      <c r="A221" s="3"/>
      <c r="B221" s="4"/>
      <c r="E221" s="5"/>
      <c r="J221" s="4"/>
      <c r="K221" s="4"/>
      <c r="L221" s="6" t="str">
        <f>IF(OR(B221="",G221=""),"",B221+IFERROR(VLOOKUP(G221,Listas!$D$2:$E$5,2,FALSE),0)/24)</f>
        <v/>
      </c>
      <c r="M221" s="7" t="str">
        <f>IF(OR(B221="",J221=""),"",ROUND((J221-B221)*24,1))</f>
        <v/>
      </c>
      <c r="N221" s="7" t="str">
        <f>IF(OR(B221="",K221=""),"",ROUND((K221-B221)*24,1))</f>
        <v/>
      </c>
    </row>
    <row r="222" spans="1:14" x14ac:dyDescent="0.25">
      <c r="A222" s="3"/>
      <c r="B222" s="4"/>
      <c r="E222" s="5"/>
      <c r="J222" s="4"/>
      <c r="K222" s="4"/>
      <c r="L222" s="6" t="str">
        <f>IF(OR(B222="",G222=""),"",B222+IFERROR(VLOOKUP(G222,Listas!$D$2:$E$5,2,FALSE),0)/24)</f>
        <v/>
      </c>
      <c r="M222" s="7" t="str">
        <f>IF(OR(B222="",J222=""),"",ROUND((J222-B222)*24,1))</f>
        <v/>
      </c>
      <c r="N222" s="7" t="str">
        <f>IF(OR(B222="",K222=""),"",ROUND((K222-B222)*24,1))</f>
        <v/>
      </c>
    </row>
    <row r="223" spans="1:14" x14ac:dyDescent="0.25">
      <c r="A223" s="3"/>
      <c r="B223" s="4"/>
      <c r="E223" s="5"/>
      <c r="J223" s="4"/>
      <c r="K223" s="4"/>
      <c r="L223" s="6" t="str">
        <f>IF(OR(B223="",G223=""),"",B223+IFERROR(VLOOKUP(G223,Listas!$D$2:$E$5,2,FALSE),0)/24)</f>
        <v/>
      </c>
      <c r="M223" s="7" t="str">
        <f>IF(OR(B223="",J223=""),"",ROUND((J223-B223)*24,1))</f>
        <v/>
      </c>
      <c r="N223" s="7" t="str">
        <f>IF(OR(B223="",K223=""),"",ROUND((K223-B223)*24,1))</f>
        <v/>
      </c>
    </row>
    <row r="224" spans="1:14" x14ac:dyDescent="0.25">
      <c r="A224" s="3"/>
      <c r="B224" s="4"/>
      <c r="E224" s="5"/>
      <c r="J224" s="4"/>
      <c r="K224" s="4"/>
      <c r="L224" s="6" t="str">
        <f>IF(OR(B224="",G224=""),"",B224+IFERROR(VLOOKUP(G224,Listas!$D$2:$E$5,2,FALSE),0)/24)</f>
        <v/>
      </c>
      <c r="M224" s="7" t="str">
        <f>IF(OR(B224="",J224=""),"",ROUND((J224-B224)*24,1))</f>
        <v/>
      </c>
      <c r="N224" s="7" t="str">
        <f>IF(OR(B224="",K224=""),"",ROUND((K224-B224)*24,1))</f>
        <v/>
      </c>
    </row>
    <row r="225" spans="1:14" x14ac:dyDescent="0.25">
      <c r="A225" s="3"/>
      <c r="B225" s="4"/>
      <c r="E225" s="5"/>
      <c r="J225" s="4"/>
      <c r="K225" s="4"/>
      <c r="L225" s="6" t="str">
        <f>IF(OR(B225="",G225=""),"",B225+IFERROR(VLOOKUP(G225,Listas!$D$2:$E$5,2,FALSE),0)/24)</f>
        <v/>
      </c>
      <c r="M225" s="7" t="str">
        <f>IF(OR(B225="",J225=""),"",ROUND((J225-B225)*24,1))</f>
        <v/>
      </c>
      <c r="N225" s="7" t="str">
        <f>IF(OR(B225="",K225=""),"",ROUND((K225-B225)*24,1))</f>
        <v/>
      </c>
    </row>
    <row r="226" spans="1:14" x14ac:dyDescent="0.25">
      <c r="A226" s="3"/>
      <c r="B226" s="4"/>
      <c r="E226" s="5"/>
      <c r="J226" s="4"/>
      <c r="K226" s="4"/>
      <c r="L226" s="6" t="str">
        <f>IF(OR(B226="",G226=""),"",B226+IFERROR(VLOOKUP(G226,Listas!$D$2:$E$5,2,FALSE),0)/24)</f>
        <v/>
      </c>
      <c r="M226" s="7" t="str">
        <f>IF(OR(B226="",J226=""),"",ROUND((J226-B226)*24,1))</f>
        <v/>
      </c>
      <c r="N226" s="7" t="str">
        <f>IF(OR(B226="",K226=""),"",ROUND((K226-B226)*24,1))</f>
        <v/>
      </c>
    </row>
    <row r="227" spans="1:14" x14ac:dyDescent="0.25">
      <c r="A227" s="3"/>
      <c r="B227" s="4"/>
      <c r="E227" s="5"/>
      <c r="J227" s="4"/>
      <c r="K227" s="4"/>
      <c r="L227" s="6" t="str">
        <f>IF(OR(B227="",G227=""),"",B227+IFERROR(VLOOKUP(G227,Listas!$D$2:$E$5,2,FALSE),0)/24)</f>
        <v/>
      </c>
      <c r="M227" s="7" t="str">
        <f>IF(OR(B227="",J227=""),"",ROUND((J227-B227)*24,1))</f>
        <v/>
      </c>
      <c r="N227" s="7" t="str">
        <f>IF(OR(B227="",K227=""),"",ROUND((K227-B227)*24,1))</f>
        <v/>
      </c>
    </row>
    <row r="228" spans="1:14" x14ac:dyDescent="0.25">
      <c r="A228" s="3"/>
      <c r="B228" s="4"/>
      <c r="E228" s="5"/>
      <c r="J228" s="4"/>
      <c r="K228" s="4"/>
      <c r="L228" s="6" t="str">
        <f>IF(OR(B228="",G228=""),"",B228+IFERROR(VLOOKUP(G228,Listas!$D$2:$E$5,2,FALSE),0)/24)</f>
        <v/>
      </c>
      <c r="M228" s="7" t="str">
        <f>IF(OR(B228="",J228=""),"",ROUND((J228-B228)*24,1))</f>
        <v/>
      </c>
      <c r="N228" s="7" t="str">
        <f>IF(OR(B228="",K228=""),"",ROUND((K228-B228)*24,1))</f>
        <v/>
      </c>
    </row>
    <row r="229" spans="1:14" x14ac:dyDescent="0.25">
      <c r="A229" s="3"/>
      <c r="B229" s="4"/>
      <c r="E229" s="5"/>
      <c r="J229" s="4"/>
      <c r="K229" s="4"/>
      <c r="L229" s="6" t="str">
        <f>IF(OR(B229="",G229=""),"",B229+IFERROR(VLOOKUP(G229,Listas!$D$2:$E$5,2,FALSE),0)/24)</f>
        <v/>
      </c>
      <c r="M229" s="7" t="str">
        <f>IF(OR(B229="",J229=""),"",ROUND((J229-B229)*24,1))</f>
        <v/>
      </c>
      <c r="N229" s="7" t="str">
        <f>IF(OR(B229="",K229=""),"",ROUND((K229-B229)*24,1))</f>
        <v/>
      </c>
    </row>
    <row r="230" spans="1:14" x14ac:dyDescent="0.25">
      <c r="A230" s="3"/>
      <c r="B230" s="4"/>
      <c r="E230" s="5"/>
      <c r="J230" s="4"/>
      <c r="K230" s="4"/>
      <c r="L230" s="6" t="str">
        <f>IF(OR(B230="",G230=""),"",B230+IFERROR(VLOOKUP(G230,Listas!$D$2:$E$5,2,FALSE),0)/24)</f>
        <v/>
      </c>
      <c r="M230" s="7" t="str">
        <f>IF(OR(B230="",J230=""),"",ROUND((J230-B230)*24,1))</f>
        <v/>
      </c>
      <c r="N230" s="7" t="str">
        <f>IF(OR(B230="",K230=""),"",ROUND((K230-B230)*24,1))</f>
        <v/>
      </c>
    </row>
    <row r="231" spans="1:14" x14ac:dyDescent="0.25">
      <c r="A231" s="3"/>
      <c r="B231" s="4"/>
      <c r="E231" s="5"/>
      <c r="J231" s="4"/>
      <c r="K231" s="4"/>
      <c r="L231" s="6" t="str">
        <f>IF(OR(B231="",G231=""),"",B231+IFERROR(VLOOKUP(G231,Listas!$D$2:$E$5,2,FALSE),0)/24)</f>
        <v/>
      </c>
      <c r="M231" s="7" t="str">
        <f>IF(OR(B231="",J231=""),"",ROUND((J231-B231)*24,1))</f>
        <v/>
      </c>
      <c r="N231" s="7" t="str">
        <f>IF(OR(B231="",K231=""),"",ROUND((K231-B231)*24,1))</f>
        <v/>
      </c>
    </row>
    <row r="232" spans="1:14" x14ac:dyDescent="0.25">
      <c r="A232" s="3"/>
      <c r="B232" s="4"/>
      <c r="E232" s="5"/>
      <c r="J232" s="4"/>
      <c r="K232" s="4"/>
      <c r="L232" s="6" t="str">
        <f>IF(OR(B232="",G232=""),"",B232+IFERROR(VLOOKUP(G232,Listas!$D$2:$E$5,2,FALSE),0)/24)</f>
        <v/>
      </c>
      <c r="M232" s="7" t="str">
        <f>IF(OR(B232="",J232=""),"",ROUND((J232-B232)*24,1))</f>
        <v/>
      </c>
      <c r="N232" s="7" t="str">
        <f>IF(OR(B232="",K232=""),"",ROUND((K232-B232)*24,1))</f>
        <v/>
      </c>
    </row>
    <row r="233" spans="1:14" x14ac:dyDescent="0.25">
      <c r="A233" s="3"/>
      <c r="B233" s="4"/>
      <c r="E233" s="5"/>
      <c r="J233" s="4"/>
      <c r="K233" s="4"/>
      <c r="L233" s="6" t="str">
        <f>IF(OR(B233="",G233=""),"",B233+IFERROR(VLOOKUP(G233,Listas!$D$2:$E$5,2,FALSE),0)/24)</f>
        <v/>
      </c>
      <c r="M233" s="7" t="str">
        <f>IF(OR(B233="",J233=""),"",ROUND((J233-B233)*24,1))</f>
        <v/>
      </c>
      <c r="N233" s="7" t="str">
        <f>IF(OR(B233="",K233=""),"",ROUND((K233-B233)*24,1))</f>
        <v/>
      </c>
    </row>
    <row r="234" spans="1:14" x14ac:dyDescent="0.25">
      <c r="A234" s="3"/>
      <c r="B234" s="4"/>
      <c r="E234" s="5"/>
      <c r="J234" s="4"/>
      <c r="K234" s="4"/>
      <c r="L234" s="6" t="str">
        <f>IF(OR(B234="",G234=""),"",B234+IFERROR(VLOOKUP(G234,Listas!$D$2:$E$5,2,FALSE),0)/24)</f>
        <v/>
      </c>
      <c r="M234" s="7" t="str">
        <f>IF(OR(B234="",J234=""),"",ROUND((J234-B234)*24,1))</f>
        <v/>
      </c>
      <c r="N234" s="7" t="str">
        <f>IF(OR(B234="",K234=""),"",ROUND((K234-B234)*24,1))</f>
        <v/>
      </c>
    </row>
    <row r="235" spans="1:14" x14ac:dyDescent="0.25">
      <c r="A235" s="3"/>
      <c r="B235" s="4"/>
      <c r="E235" s="5"/>
      <c r="J235" s="4"/>
      <c r="K235" s="4"/>
      <c r="L235" s="6" t="str">
        <f>IF(OR(B235="",G235=""),"",B235+IFERROR(VLOOKUP(G235,Listas!$D$2:$E$5,2,FALSE),0)/24)</f>
        <v/>
      </c>
      <c r="M235" s="7" t="str">
        <f>IF(OR(B235="",J235=""),"",ROUND((J235-B235)*24,1))</f>
        <v/>
      </c>
      <c r="N235" s="7" t="str">
        <f>IF(OR(B235="",K235=""),"",ROUND((K235-B235)*24,1))</f>
        <v/>
      </c>
    </row>
    <row r="236" spans="1:14" x14ac:dyDescent="0.25">
      <c r="A236" s="3"/>
      <c r="B236" s="4"/>
      <c r="E236" s="5"/>
      <c r="J236" s="4"/>
      <c r="K236" s="4"/>
      <c r="L236" s="6" t="str">
        <f>IF(OR(B236="",G236=""),"",B236+IFERROR(VLOOKUP(G236,Listas!$D$2:$E$5,2,FALSE),0)/24)</f>
        <v/>
      </c>
      <c r="M236" s="7" t="str">
        <f>IF(OR(B236="",J236=""),"",ROUND((J236-B236)*24,1))</f>
        <v/>
      </c>
      <c r="N236" s="7" t="str">
        <f>IF(OR(B236="",K236=""),"",ROUND((K236-B236)*24,1))</f>
        <v/>
      </c>
    </row>
    <row r="237" spans="1:14" x14ac:dyDescent="0.25">
      <c r="A237" s="3"/>
      <c r="B237" s="4"/>
      <c r="E237" s="5"/>
      <c r="J237" s="4"/>
      <c r="K237" s="4"/>
      <c r="L237" s="6" t="str">
        <f>IF(OR(B237="",G237=""),"",B237+IFERROR(VLOOKUP(G237,Listas!$D$2:$E$5,2,FALSE),0)/24)</f>
        <v/>
      </c>
      <c r="M237" s="7" t="str">
        <f>IF(OR(B237="",J237=""),"",ROUND((J237-B237)*24,1))</f>
        <v/>
      </c>
      <c r="N237" s="7" t="str">
        <f>IF(OR(B237="",K237=""),"",ROUND((K237-B237)*24,1))</f>
        <v/>
      </c>
    </row>
    <row r="238" spans="1:14" x14ac:dyDescent="0.25">
      <c r="A238" s="3"/>
      <c r="B238" s="4"/>
      <c r="E238" s="5"/>
      <c r="J238" s="4"/>
      <c r="K238" s="4"/>
      <c r="L238" s="6" t="str">
        <f>IF(OR(B238="",G238=""),"",B238+IFERROR(VLOOKUP(G238,Listas!$D$2:$E$5,2,FALSE),0)/24)</f>
        <v/>
      </c>
      <c r="M238" s="7" t="str">
        <f>IF(OR(B238="",J238=""),"",ROUND((J238-B238)*24,1))</f>
        <v/>
      </c>
      <c r="N238" s="7" t="str">
        <f>IF(OR(B238="",K238=""),"",ROUND((K238-B238)*24,1))</f>
        <v/>
      </c>
    </row>
    <row r="239" spans="1:14" x14ac:dyDescent="0.25">
      <c r="A239" s="3"/>
      <c r="B239" s="4"/>
      <c r="E239" s="5"/>
      <c r="J239" s="4"/>
      <c r="K239" s="4"/>
      <c r="L239" s="6" t="str">
        <f>IF(OR(B239="",G239=""),"",B239+IFERROR(VLOOKUP(G239,Listas!$D$2:$E$5,2,FALSE),0)/24)</f>
        <v/>
      </c>
      <c r="M239" s="7" t="str">
        <f>IF(OR(B239="",J239=""),"",ROUND((J239-B239)*24,1))</f>
        <v/>
      </c>
      <c r="N239" s="7" t="str">
        <f>IF(OR(B239="",K239=""),"",ROUND((K239-B239)*24,1))</f>
        <v/>
      </c>
    </row>
    <row r="240" spans="1:14" x14ac:dyDescent="0.25">
      <c r="A240" s="3"/>
      <c r="B240" s="4"/>
      <c r="E240" s="5"/>
      <c r="J240" s="4"/>
      <c r="K240" s="4"/>
      <c r="L240" s="6" t="str">
        <f>IF(OR(B240="",G240=""),"",B240+IFERROR(VLOOKUP(G240,Listas!$D$2:$E$5,2,FALSE),0)/24)</f>
        <v/>
      </c>
      <c r="M240" s="7" t="str">
        <f>IF(OR(B240="",J240=""),"",ROUND((J240-B240)*24,1))</f>
        <v/>
      </c>
      <c r="N240" s="7" t="str">
        <f>IF(OR(B240="",K240=""),"",ROUND((K240-B240)*24,1))</f>
        <v/>
      </c>
    </row>
    <row r="241" spans="1:14" x14ac:dyDescent="0.25">
      <c r="A241" s="3"/>
      <c r="B241" s="4"/>
      <c r="E241" s="5"/>
      <c r="J241" s="4"/>
      <c r="K241" s="4"/>
      <c r="L241" s="6" t="str">
        <f>IF(OR(B241="",G241=""),"",B241+IFERROR(VLOOKUP(G241,Listas!$D$2:$E$5,2,FALSE),0)/24)</f>
        <v/>
      </c>
      <c r="M241" s="7" t="str">
        <f>IF(OR(B241="",J241=""),"",ROUND((J241-B241)*24,1))</f>
        <v/>
      </c>
      <c r="N241" s="7" t="str">
        <f>IF(OR(B241="",K241=""),"",ROUND((K241-B241)*24,1))</f>
        <v/>
      </c>
    </row>
    <row r="242" spans="1:14" x14ac:dyDescent="0.25">
      <c r="A242" s="3"/>
      <c r="B242" s="4"/>
      <c r="E242" s="5"/>
      <c r="J242" s="4"/>
      <c r="K242" s="4"/>
      <c r="L242" s="6" t="str">
        <f>IF(OR(B242="",G242=""),"",B242+IFERROR(VLOOKUP(G242,Listas!$D$2:$E$5,2,FALSE),0)/24)</f>
        <v/>
      </c>
      <c r="M242" s="7" t="str">
        <f>IF(OR(B242="",J242=""),"",ROUND((J242-B242)*24,1))</f>
        <v/>
      </c>
      <c r="N242" s="7" t="str">
        <f>IF(OR(B242="",K242=""),"",ROUND((K242-B242)*24,1))</f>
        <v/>
      </c>
    </row>
    <row r="243" spans="1:14" x14ac:dyDescent="0.25">
      <c r="A243" s="3"/>
      <c r="B243" s="4"/>
      <c r="E243" s="5"/>
      <c r="J243" s="4"/>
      <c r="K243" s="4"/>
      <c r="L243" s="6" t="str">
        <f>IF(OR(B243="",G243=""),"",B243+IFERROR(VLOOKUP(G243,Listas!$D$2:$E$5,2,FALSE),0)/24)</f>
        <v/>
      </c>
      <c r="M243" s="7" t="str">
        <f>IF(OR(B243="",J243=""),"",ROUND((J243-B243)*24,1))</f>
        <v/>
      </c>
      <c r="N243" s="7" t="str">
        <f>IF(OR(B243="",K243=""),"",ROUND((K243-B243)*24,1))</f>
        <v/>
      </c>
    </row>
    <row r="244" spans="1:14" x14ac:dyDescent="0.25">
      <c r="A244" s="3"/>
      <c r="B244" s="4"/>
      <c r="E244" s="5"/>
      <c r="J244" s="4"/>
      <c r="K244" s="4"/>
      <c r="L244" s="6" t="str">
        <f>IF(OR(B244="",G244=""),"",B244+IFERROR(VLOOKUP(G244,Listas!$D$2:$E$5,2,FALSE),0)/24)</f>
        <v/>
      </c>
      <c r="M244" s="7" t="str">
        <f>IF(OR(B244="",J244=""),"",ROUND((J244-B244)*24,1))</f>
        <v/>
      </c>
      <c r="N244" s="7" t="str">
        <f>IF(OR(B244="",K244=""),"",ROUND((K244-B244)*24,1))</f>
        <v/>
      </c>
    </row>
    <row r="245" spans="1:14" x14ac:dyDescent="0.25">
      <c r="A245" s="3"/>
      <c r="B245" s="4"/>
      <c r="E245" s="5"/>
      <c r="J245" s="4"/>
      <c r="K245" s="4"/>
      <c r="L245" s="6" t="str">
        <f>IF(OR(B245="",G245=""),"",B245+IFERROR(VLOOKUP(G245,Listas!$D$2:$E$5,2,FALSE),0)/24)</f>
        <v/>
      </c>
      <c r="M245" s="7" t="str">
        <f>IF(OR(B245="",J245=""),"",ROUND((J245-B245)*24,1))</f>
        <v/>
      </c>
      <c r="N245" s="7" t="str">
        <f>IF(OR(B245="",K245=""),"",ROUND((K245-B245)*24,1))</f>
        <v/>
      </c>
    </row>
    <row r="246" spans="1:14" x14ac:dyDescent="0.25">
      <c r="A246" s="3"/>
      <c r="B246" s="4"/>
      <c r="E246" s="5"/>
      <c r="J246" s="4"/>
      <c r="K246" s="4"/>
      <c r="L246" s="6" t="str">
        <f>IF(OR(B246="",G246=""),"",B246+IFERROR(VLOOKUP(G246,Listas!$D$2:$E$5,2,FALSE),0)/24)</f>
        <v/>
      </c>
      <c r="M246" s="7" t="str">
        <f>IF(OR(B246="",J246=""),"",ROUND((J246-B246)*24,1))</f>
        <v/>
      </c>
      <c r="N246" s="7" t="str">
        <f>IF(OR(B246="",K246=""),"",ROUND((K246-B246)*24,1))</f>
        <v/>
      </c>
    </row>
    <row r="247" spans="1:14" x14ac:dyDescent="0.25">
      <c r="A247" s="3"/>
      <c r="B247" s="4"/>
      <c r="E247" s="5"/>
      <c r="J247" s="4"/>
      <c r="K247" s="4"/>
      <c r="L247" s="6" t="str">
        <f>IF(OR(B247="",G247=""),"",B247+IFERROR(VLOOKUP(G247,Listas!$D$2:$E$5,2,FALSE),0)/24)</f>
        <v/>
      </c>
      <c r="M247" s="7" t="str">
        <f>IF(OR(B247="",J247=""),"",ROUND((J247-B247)*24,1))</f>
        <v/>
      </c>
      <c r="N247" s="7" t="str">
        <f>IF(OR(B247="",K247=""),"",ROUND((K247-B247)*24,1))</f>
        <v/>
      </c>
    </row>
    <row r="248" spans="1:14" x14ac:dyDescent="0.25">
      <c r="A248" s="3"/>
      <c r="B248" s="4"/>
      <c r="E248" s="5"/>
      <c r="J248" s="4"/>
      <c r="K248" s="4"/>
      <c r="L248" s="6" t="str">
        <f>IF(OR(B248="",G248=""),"",B248+IFERROR(VLOOKUP(G248,Listas!$D$2:$E$5,2,FALSE),0)/24)</f>
        <v/>
      </c>
      <c r="M248" s="7" t="str">
        <f>IF(OR(B248="",J248=""),"",ROUND((J248-B248)*24,1))</f>
        <v/>
      </c>
      <c r="N248" s="7" t="str">
        <f>IF(OR(B248="",K248=""),"",ROUND((K248-B248)*24,1))</f>
        <v/>
      </c>
    </row>
    <row r="249" spans="1:14" x14ac:dyDescent="0.25">
      <c r="A249" s="3"/>
      <c r="B249" s="4"/>
      <c r="E249" s="5"/>
      <c r="J249" s="4"/>
      <c r="K249" s="4"/>
      <c r="L249" s="6" t="str">
        <f>IF(OR(B249="",G249=""),"",B249+IFERROR(VLOOKUP(G249,Listas!$D$2:$E$5,2,FALSE),0)/24)</f>
        <v/>
      </c>
      <c r="M249" s="7" t="str">
        <f>IF(OR(B249="",J249=""),"",ROUND((J249-B249)*24,1))</f>
        <v/>
      </c>
      <c r="N249" s="7" t="str">
        <f>IF(OR(B249="",K249=""),"",ROUND((K249-B249)*24,1))</f>
        <v/>
      </c>
    </row>
    <row r="250" spans="1:14" x14ac:dyDescent="0.25">
      <c r="A250" s="3"/>
      <c r="B250" s="4"/>
      <c r="E250" s="5"/>
      <c r="J250" s="4"/>
      <c r="K250" s="4"/>
      <c r="L250" s="6" t="str">
        <f>IF(OR(B250="",G250=""),"",B250+IFERROR(VLOOKUP(G250,Listas!$D$2:$E$5,2,FALSE),0)/24)</f>
        <v/>
      </c>
      <c r="M250" s="7" t="str">
        <f>IF(OR(B250="",J250=""),"",ROUND((J250-B250)*24,1))</f>
        <v/>
      </c>
      <c r="N250" s="7" t="str">
        <f>IF(OR(B250="",K250=""),"",ROUND((K250-B250)*24,1))</f>
        <v/>
      </c>
    </row>
    <row r="251" spans="1:14" x14ac:dyDescent="0.25">
      <c r="A251" s="3"/>
      <c r="B251" s="4"/>
      <c r="E251" s="5"/>
      <c r="J251" s="4"/>
      <c r="K251" s="4"/>
      <c r="L251" s="6" t="str">
        <f>IF(OR(B251="",G251=""),"",B251+IFERROR(VLOOKUP(G251,Listas!$D$2:$E$5,2,FALSE),0)/24)</f>
        <v/>
      </c>
      <c r="M251" s="7" t="str">
        <f>IF(OR(B251="",J251=""),"",ROUND((J251-B251)*24,1))</f>
        <v/>
      </c>
      <c r="N251" s="7" t="str">
        <f>IF(OR(B251="",K251=""),"",ROUND((K251-B251)*24,1))</f>
        <v/>
      </c>
    </row>
    <row r="252" spans="1:14" x14ac:dyDescent="0.25">
      <c r="A252" s="3"/>
      <c r="B252" s="4"/>
      <c r="E252" s="5"/>
      <c r="J252" s="4"/>
      <c r="K252" s="4"/>
      <c r="L252" s="6" t="str">
        <f>IF(OR(B252="",G252=""),"",B252+IFERROR(VLOOKUP(G252,Listas!$D$2:$E$5,2,FALSE),0)/24)</f>
        <v/>
      </c>
      <c r="M252" s="7" t="str">
        <f>IF(OR(B252="",J252=""),"",ROUND((J252-B252)*24,1))</f>
        <v/>
      </c>
      <c r="N252" s="7" t="str">
        <f>IF(OR(B252="",K252=""),"",ROUND((K252-B252)*24,1))</f>
        <v/>
      </c>
    </row>
    <row r="253" spans="1:14" x14ac:dyDescent="0.25">
      <c r="A253" s="3"/>
      <c r="B253" s="4"/>
      <c r="E253" s="5"/>
      <c r="J253" s="4"/>
      <c r="K253" s="4"/>
      <c r="L253" s="6" t="str">
        <f>IF(OR(B253="",G253=""),"",B253+IFERROR(VLOOKUP(G253,Listas!$D$2:$E$5,2,FALSE),0)/24)</f>
        <v/>
      </c>
      <c r="M253" s="7" t="str">
        <f>IF(OR(B253="",J253=""),"",ROUND((J253-B253)*24,1))</f>
        <v/>
      </c>
      <c r="N253" s="7" t="str">
        <f>IF(OR(B253="",K253=""),"",ROUND((K253-B253)*24,1))</f>
        <v/>
      </c>
    </row>
    <row r="254" spans="1:14" x14ac:dyDescent="0.25">
      <c r="A254" s="3"/>
      <c r="B254" s="4"/>
      <c r="E254" s="5"/>
      <c r="J254" s="4"/>
      <c r="K254" s="4"/>
      <c r="L254" s="6" t="str">
        <f>IF(OR(B254="",G254=""),"",B254+IFERROR(VLOOKUP(G254,Listas!$D$2:$E$5,2,FALSE),0)/24)</f>
        <v/>
      </c>
      <c r="M254" s="7" t="str">
        <f>IF(OR(B254="",J254=""),"",ROUND((J254-B254)*24,1))</f>
        <v/>
      </c>
      <c r="N254" s="7" t="str">
        <f>IF(OR(B254="",K254=""),"",ROUND((K254-B254)*24,1))</f>
        <v/>
      </c>
    </row>
    <row r="255" spans="1:14" x14ac:dyDescent="0.25">
      <c r="A255" s="3"/>
      <c r="B255" s="4"/>
      <c r="E255" s="5"/>
      <c r="J255" s="4"/>
      <c r="K255" s="4"/>
      <c r="L255" s="6" t="str">
        <f>IF(OR(B255="",G255=""),"",B255+IFERROR(VLOOKUP(G255,Listas!$D$2:$E$5,2,FALSE),0)/24)</f>
        <v/>
      </c>
      <c r="M255" s="7" t="str">
        <f>IF(OR(B255="",J255=""),"",ROUND((J255-B255)*24,1))</f>
        <v/>
      </c>
      <c r="N255" s="7" t="str">
        <f>IF(OR(B255="",K255=""),"",ROUND((K255-B255)*24,1))</f>
        <v/>
      </c>
    </row>
    <row r="256" spans="1:14" x14ac:dyDescent="0.25">
      <c r="A256" s="3"/>
      <c r="B256" s="4"/>
      <c r="E256" s="5"/>
      <c r="J256" s="4"/>
      <c r="K256" s="4"/>
      <c r="L256" s="6" t="str">
        <f>IF(OR(B256="",G256=""),"",B256+IFERROR(VLOOKUP(G256,Listas!$D$2:$E$5,2,FALSE),0)/24)</f>
        <v/>
      </c>
      <c r="M256" s="7" t="str">
        <f>IF(OR(B256="",J256=""),"",ROUND((J256-B256)*24,1))</f>
        <v/>
      </c>
      <c r="N256" s="7" t="str">
        <f>IF(OR(B256="",K256=""),"",ROUND((K256-B256)*24,1))</f>
        <v/>
      </c>
    </row>
    <row r="257" spans="1:14" x14ac:dyDescent="0.25">
      <c r="A257" s="3"/>
      <c r="B257" s="4"/>
      <c r="E257" s="5"/>
      <c r="J257" s="4"/>
      <c r="K257" s="4"/>
      <c r="L257" s="6" t="str">
        <f>IF(OR(B257="",G257=""),"",B257+IFERROR(VLOOKUP(G257,Listas!$D$2:$E$5,2,FALSE),0)/24)</f>
        <v/>
      </c>
      <c r="M257" s="7" t="str">
        <f>IF(OR(B257="",J257=""),"",ROUND((J257-B257)*24,1))</f>
        <v/>
      </c>
      <c r="N257" s="7" t="str">
        <f>IF(OR(B257="",K257=""),"",ROUND((K257-B257)*24,1))</f>
        <v/>
      </c>
    </row>
    <row r="258" spans="1:14" x14ac:dyDescent="0.25">
      <c r="A258" s="3"/>
      <c r="B258" s="4"/>
      <c r="E258" s="5"/>
      <c r="J258" s="4"/>
      <c r="K258" s="4"/>
      <c r="L258" s="6" t="str">
        <f>IF(OR(B258="",G258=""),"",B258+IFERROR(VLOOKUP(G258,Listas!$D$2:$E$5,2,FALSE),0)/24)</f>
        <v/>
      </c>
      <c r="M258" s="7" t="str">
        <f>IF(OR(B258="",J258=""),"",ROUND((J258-B258)*24,1))</f>
        <v/>
      </c>
      <c r="N258" s="7" t="str">
        <f>IF(OR(B258="",K258=""),"",ROUND((K258-B258)*24,1))</f>
        <v/>
      </c>
    </row>
    <row r="259" spans="1:14" x14ac:dyDescent="0.25">
      <c r="A259" s="3"/>
      <c r="B259" s="4"/>
      <c r="E259" s="5"/>
      <c r="J259" s="4"/>
      <c r="K259" s="4"/>
      <c r="L259" s="6" t="str">
        <f>IF(OR(B259="",G259=""),"",B259+IFERROR(VLOOKUP(G259,Listas!$D$2:$E$5,2,FALSE),0)/24)</f>
        <v/>
      </c>
      <c r="M259" s="7" t="str">
        <f>IF(OR(B259="",J259=""),"",ROUND((J259-B259)*24,1))</f>
        <v/>
      </c>
      <c r="N259" s="7" t="str">
        <f>IF(OR(B259="",K259=""),"",ROUND((K259-B259)*24,1))</f>
        <v/>
      </c>
    </row>
    <row r="260" spans="1:14" x14ac:dyDescent="0.25">
      <c r="A260" s="3"/>
      <c r="B260" s="4"/>
      <c r="E260" s="5"/>
      <c r="J260" s="4"/>
      <c r="K260" s="4"/>
      <c r="L260" s="6" t="str">
        <f>IF(OR(B260="",G260=""),"",B260+IFERROR(VLOOKUP(G260,Listas!$D$2:$E$5,2,FALSE),0)/24)</f>
        <v/>
      </c>
      <c r="M260" s="7" t="str">
        <f>IF(OR(B260="",J260=""),"",ROUND((J260-B260)*24,1))</f>
        <v/>
      </c>
      <c r="N260" s="7" t="str">
        <f>IF(OR(B260="",K260=""),"",ROUND((K260-B260)*24,1))</f>
        <v/>
      </c>
    </row>
    <row r="261" spans="1:14" x14ac:dyDescent="0.25">
      <c r="A261" s="3"/>
      <c r="B261" s="4"/>
      <c r="E261" s="5"/>
      <c r="J261" s="4"/>
      <c r="K261" s="4"/>
      <c r="L261" s="6" t="str">
        <f>IF(OR(B261="",G261=""),"",B261+IFERROR(VLOOKUP(G261,Listas!$D$2:$E$5,2,FALSE),0)/24)</f>
        <v/>
      </c>
      <c r="M261" s="7" t="str">
        <f>IF(OR(B261="",J261=""),"",ROUND((J261-B261)*24,1))</f>
        <v/>
      </c>
      <c r="N261" s="7" t="str">
        <f>IF(OR(B261="",K261=""),"",ROUND((K261-B261)*24,1))</f>
        <v/>
      </c>
    </row>
    <row r="262" spans="1:14" x14ac:dyDescent="0.25">
      <c r="A262" s="3"/>
      <c r="B262" s="4"/>
      <c r="E262" s="5"/>
      <c r="J262" s="4"/>
      <c r="K262" s="4"/>
      <c r="L262" s="6" t="str">
        <f>IF(OR(B262="",G262=""),"",B262+IFERROR(VLOOKUP(G262,Listas!$D$2:$E$5,2,FALSE),0)/24)</f>
        <v/>
      </c>
      <c r="M262" s="7" t="str">
        <f>IF(OR(B262="",J262=""),"",ROUND((J262-B262)*24,1))</f>
        <v/>
      </c>
      <c r="N262" s="7" t="str">
        <f>IF(OR(B262="",K262=""),"",ROUND((K262-B262)*24,1))</f>
        <v/>
      </c>
    </row>
    <row r="263" spans="1:14" x14ac:dyDescent="0.25">
      <c r="A263" s="3"/>
      <c r="B263" s="4"/>
      <c r="E263" s="5"/>
      <c r="J263" s="4"/>
      <c r="K263" s="4"/>
      <c r="L263" s="6" t="str">
        <f>IF(OR(B263="",G263=""),"",B263+IFERROR(VLOOKUP(G263,Listas!$D$2:$E$5,2,FALSE),0)/24)</f>
        <v/>
      </c>
      <c r="M263" s="7" t="str">
        <f>IF(OR(B263="",J263=""),"",ROUND((J263-B263)*24,1))</f>
        <v/>
      </c>
      <c r="N263" s="7" t="str">
        <f>IF(OR(B263="",K263=""),"",ROUND((K263-B263)*24,1))</f>
        <v/>
      </c>
    </row>
    <row r="264" spans="1:14" x14ac:dyDescent="0.25">
      <c r="A264" s="3"/>
      <c r="B264" s="4"/>
      <c r="E264" s="5"/>
      <c r="J264" s="4"/>
      <c r="K264" s="4"/>
      <c r="L264" s="6" t="str">
        <f>IF(OR(B264="",G264=""),"",B264+IFERROR(VLOOKUP(G264,Listas!$D$2:$E$5,2,FALSE),0)/24)</f>
        <v/>
      </c>
      <c r="M264" s="7" t="str">
        <f>IF(OR(B264="",J264=""),"",ROUND((J264-B264)*24,1))</f>
        <v/>
      </c>
      <c r="N264" s="7" t="str">
        <f>IF(OR(B264="",K264=""),"",ROUND((K264-B264)*24,1))</f>
        <v/>
      </c>
    </row>
    <row r="265" spans="1:14" x14ac:dyDescent="0.25">
      <c r="A265" s="3"/>
      <c r="B265" s="4"/>
      <c r="E265" s="5"/>
      <c r="J265" s="4"/>
      <c r="K265" s="4"/>
      <c r="L265" s="6" t="str">
        <f>IF(OR(B265="",G265=""),"",B265+IFERROR(VLOOKUP(G265,Listas!$D$2:$E$5,2,FALSE),0)/24)</f>
        <v/>
      </c>
      <c r="M265" s="7" t="str">
        <f>IF(OR(B265="",J265=""),"",ROUND((J265-B265)*24,1))</f>
        <v/>
      </c>
      <c r="N265" s="7" t="str">
        <f>IF(OR(B265="",K265=""),"",ROUND((K265-B265)*24,1))</f>
        <v/>
      </c>
    </row>
    <row r="266" spans="1:14" x14ac:dyDescent="0.25">
      <c r="A266" s="3"/>
      <c r="B266" s="4"/>
      <c r="E266" s="5"/>
      <c r="J266" s="4"/>
      <c r="K266" s="4"/>
      <c r="L266" s="6" t="str">
        <f>IF(OR(B266="",G266=""),"",B266+IFERROR(VLOOKUP(G266,Listas!$D$2:$E$5,2,FALSE),0)/24)</f>
        <v/>
      </c>
      <c r="M266" s="7" t="str">
        <f>IF(OR(B266="",J266=""),"",ROUND((J266-B266)*24,1))</f>
        <v/>
      </c>
      <c r="N266" s="7" t="str">
        <f>IF(OR(B266="",K266=""),"",ROUND((K266-B266)*24,1))</f>
        <v/>
      </c>
    </row>
    <row r="267" spans="1:14" x14ac:dyDescent="0.25">
      <c r="A267" s="3"/>
      <c r="B267" s="4"/>
      <c r="E267" s="5"/>
      <c r="J267" s="4"/>
      <c r="K267" s="4"/>
      <c r="L267" s="6" t="str">
        <f>IF(OR(B267="",G267=""),"",B267+IFERROR(VLOOKUP(G267,Listas!$D$2:$E$5,2,FALSE),0)/24)</f>
        <v/>
      </c>
      <c r="M267" s="7" t="str">
        <f>IF(OR(B267="",J267=""),"",ROUND((J267-B267)*24,1))</f>
        <v/>
      </c>
      <c r="N267" s="7" t="str">
        <f>IF(OR(B267="",K267=""),"",ROUND((K267-B267)*24,1))</f>
        <v/>
      </c>
    </row>
    <row r="268" spans="1:14" x14ac:dyDescent="0.25">
      <c r="A268" s="3"/>
      <c r="B268" s="4"/>
      <c r="E268" s="5"/>
      <c r="J268" s="4"/>
      <c r="K268" s="4"/>
      <c r="L268" s="6" t="str">
        <f>IF(OR(B268="",G268=""),"",B268+IFERROR(VLOOKUP(G268,Listas!$D$2:$E$5,2,FALSE),0)/24)</f>
        <v/>
      </c>
      <c r="M268" s="7" t="str">
        <f>IF(OR(B268="",J268=""),"",ROUND((J268-B268)*24,1))</f>
        <v/>
      </c>
      <c r="N268" s="7" t="str">
        <f>IF(OR(B268="",K268=""),"",ROUND((K268-B268)*24,1))</f>
        <v/>
      </c>
    </row>
    <row r="269" spans="1:14" x14ac:dyDescent="0.25">
      <c r="A269" s="3"/>
      <c r="B269" s="4"/>
      <c r="E269" s="5"/>
      <c r="J269" s="4"/>
      <c r="K269" s="4"/>
      <c r="L269" s="6" t="str">
        <f>IF(OR(B269="",G269=""),"",B269+IFERROR(VLOOKUP(G269,Listas!$D$2:$E$5,2,FALSE),0)/24)</f>
        <v/>
      </c>
      <c r="M269" s="7" t="str">
        <f>IF(OR(B269="",J269=""),"",ROUND((J269-B269)*24,1))</f>
        <v/>
      </c>
      <c r="N269" s="7" t="str">
        <f>IF(OR(B269="",K269=""),"",ROUND((K269-B269)*24,1))</f>
        <v/>
      </c>
    </row>
    <row r="270" spans="1:14" x14ac:dyDescent="0.25">
      <c r="A270" s="3"/>
      <c r="B270" s="4"/>
      <c r="E270" s="5"/>
      <c r="J270" s="4"/>
      <c r="K270" s="4"/>
      <c r="L270" s="6" t="str">
        <f>IF(OR(B270="",G270=""),"",B270+IFERROR(VLOOKUP(G270,Listas!$D$2:$E$5,2,FALSE),0)/24)</f>
        <v/>
      </c>
      <c r="M270" s="7" t="str">
        <f>IF(OR(B270="",J270=""),"",ROUND((J270-B270)*24,1))</f>
        <v/>
      </c>
      <c r="N270" s="7" t="str">
        <f>IF(OR(B270="",K270=""),"",ROUND((K270-B270)*24,1))</f>
        <v/>
      </c>
    </row>
    <row r="271" spans="1:14" x14ac:dyDescent="0.25">
      <c r="A271" s="3"/>
      <c r="B271" s="4"/>
      <c r="E271" s="5"/>
      <c r="J271" s="4"/>
      <c r="K271" s="4"/>
      <c r="L271" s="6" t="str">
        <f>IF(OR(B271="",G271=""),"",B271+IFERROR(VLOOKUP(G271,Listas!$D$2:$E$5,2,FALSE),0)/24)</f>
        <v/>
      </c>
      <c r="M271" s="7" t="str">
        <f>IF(OR(B271="",J271=""),"",ROUND((J271-B271)*24,1))</f>
        <v/>
      </c>
      <c r="N271" s="7" t="str">
        <f>IF(OR(B271="",K271=""),"",ROUND((K271-B271)*24,1))</f>
        <v/>
      </c>
    </row>
    <row r="272" spans="1:14" x14ac:dyDescent="0.25">
      <c r="A272" s="3"/>
      <c r="B272" s="4"/>
      <c r="E272" s="5"/>
      <c r="J272" s="4"/>
      <c r="K272" s="4"/>
      <c r="L272" s="6" t="str">
        <f>IF(OR(B272="",G272=""),"",B272+IFERROR(VLOOKUP(G272,Listas!$D$2:$E$5,2,FALSE),0)/24)</f>
        <v/>
      </c>
      <c r="M272" s="7" t="str">
        <f>IF(OR(B272="",J272=""),"",ROUND((J272-B272)*24,1))</f>
        <v/>
      </c>
      <c r="N272" s="7" t="str">
        <f>IF(OR(B272="",K272=""),"",ROUND((K272-B272)*24,1))</f>
        <v/>
      </c>
    </row>
    <row r="273" spans="1:14" x14ac:dyDescent="0.25">
      <c r="A273" s="3"/>
      <c r="B273" s="4"/>
      <c r="E273" s="5"/>
      <c r="J273" s="4"/>
      <c r="K273" s="4"/>
      <c r="L273" s="6" t="str">
        <f>IF(OR(B273="",G273=""),"",B273+IFERROR(VLOOKUP(G273,Listas!$D$2:$E$5,2,FALSE),0)/24)</f>
        <v/>
      </c>
      <c r="M273" s="7" t="str">
        <f>IF(OR(B273="",J273=""),"",ROUND((J273-B273)*24,1))</f>
        <v/>
      </c>
      <c r="N273" s="7" t="str">
        <f>IF(OR(B273="",K273=""),"",ROUND((K273-B273)*24,1))</f>
        <v/>
      </c>
    </row>
    <row r="274" spans="1:14" x14ac:dyDescent="0.25">
      <c r="A274" s="3"/>
      <c r="B274" s="4"/>
      <c r="E274" s="5"/>
      <c r="J274" s="4"/>
      <c r="K274" s="4"/>
      <c r="L274" s="6" t="str">
        <f>IF(OR(B274="",G274=""),"",B274+IFERROR(VLOOKUP(G274,Listas!$D$2:$E$5,2,FALSE),0)/24)</f>
        <v/>
      </c>
      <c r="M274" s="7" t="str">
        <f>IF(OR(B274="",J274=""),"",ROUND((J274-B274)*24,1))</f>
        <v/>
      </c>
      <c r="N274" s="7" t="str">
        <f>IF(OR(B274="",K274=""),"",ROUND((K274-B274)*24,1))</f>
        <v/>
      </c>
    </row>
    <row r="275" spans="1:14" x14ac:dyDescent="0.25">
      <c r="A275" s="3"/>
      <c r="B275" s="4"/>
      <c r="E275" s="5"/>
      <c r="J275" s="4"/>
      <c r="K275" s="4"/>
      <c r="L275" s="6" t="str">
        <f>IF(OR(B275="",G275=""),"",B275+IFERROR(VLOOKUP(G275,Listas!$D$2:$E$5,2,FALSE),0)/24)</f>
        <v/>
      </c>
      <c r="M275" s="7" t="str">
        <f>IF(OR(B275="",J275=""),"",ROUND((J275-B275)*24,1))</f>
        <v/>
      </c>
      <c r="N275" s="7" t="str">
        <f>IF(OR(B275="",K275=""),"",ROUND((K275-B275)*24,1))</f>
        <v/>
      </c>
    </row>
    <row r="276" spans="1:14" x14ac:dyDescent="0.25">
      <c r="A276" s="3"/>
      <c r="B276" s="4"/>
      <c r="E276" s="5"/>
      <c r="J276" s="4"/>
      <c r="K276" s="4"/>
      <c r="L276" s="6" t="str">
        <f>IF(OR(B276="",G276=""),"",B276+IFERROR(VLOOKUP(G276,Listas!$D$2:$E$5,2,FALSE),0)/24)</f>
        <v/>
      </c>
      <c r="M276" s="7" t="str">
        <f>IF(OR(B276="",J276=""),"",ROUND((J276-B276)*24,1))</f>
        <v/>
      </c>
      <c r="N276" s="7" t="str">
        <f>IF(OR(B276="",K276=""),"",ROUND((K276-B276)*24,1))</f>
        <v/>
      </c>
    </row>
    <row r="277" spans="1:14" x14ac:dyDescent="0.25">
      <c r="A277" s="3"/>
      <c r="B277" s="4"/>
      <c r="E277" s="5"/>
      <c r="J277" s="4"/>
      <c r="K277" s="4"/>
      <c r="L277" s="6" t="str">
        <f>IF(OR(B277="",G277=""),"",B277+IFERROR(VLOOKUP(G277,Listas!$D$2:$E$5,2,FALSE),0)/24)</f>
        <v/>
      </c>
      <c r="M277" s="7" t="str">
        <f>IF(OR(B277="",J277=""),"",ROUND((J277-B277)*24,1))</f>
        <v/>
      </c>
      <c r="N277" s="7" t="str">
        <f>IF(OR(B277="",K277=""),"",ROUND((K277-B277)*24,1))</f>
        <v/>
      </c>
    </row>
    <row r="278" spans="1:14" x14ac:dyDescent="0.25">
      <c r="A278" s="3"/>
      <c r="B278" s="4"/>
      <c r="E278" s="5"/>
      <c r="J278" s="4"/>
      <c r="K278" s="4"/>
      <c r="L278" s="6" t="str">
        <f>IF(OR(B278="",G278=""),"",B278+IFERROR(VLOOKUP(G278,Listas!$D$2:$E$5,2,FALSE),0)/24)</f>
        <v/>
      </c>
      <c r="M278" s="7" t="str">
        <f>IF(OR(B278="",J278=""),"",ROUND((J278-B278)*24,1))</f>
        <v/>
      </c>
      <c r="N278" s="7" t="str">
        <f>IF(OR(B278="",K278=""),"",ROUND((K278-B278)*24,1))</f>
        <v/>
      </c>
    </row>
    <row r="279" spans="1:14" x14ac:dyDescent="0.25">
      <c r="A279" s="3"/>
      <c r="B279" s="4"/>
      <c r="E279" s="5"/>
      <c r="J279" s="4"/>
      <c r="K279" s="4"/>
      <c r="L279" s="6" t="str">
        <f>IF(OR(B279="",G279=""),"",B279+IFERROR(VLOOKUP(G279,Listas!$D$2:$E$5,2,FALSE),0)/24)</f>
        <v/>
      </c>
      <c r="M279" s="7" t="str">
        <f>IF(OR(B279="",J279=""),"",ROUND((J279-B279)*24,1))</f>
        <v/>
      </c>
      <c r="N279" s="7" t="str">
        <f>IF(OR(B279="",K279=""),"",ROUND((K279-B279)*24,1))</f>
        <v/>
      </c>
    </row>
    <row r="280" spans="1:14" x14ac:dyDescent="0.25">
      <c r="A280" s="3"/>
      <c r="B280" s="4"/>
      <c r="E280" s="5"/>
      <c r="J280" s="4"/>
      <c r="K280" s="4"/>
      <c r="L280" s="6" t="str">
        <f>IF(OR(B280="",G280=""),"",B280+IFERROR(VLOOKUP(G280,Listas!$D$2:$E$5,2,FALSE),0)/24)</f>
        <v/>
      </c>
      <c r="M280" s="7" t="str">
        <f>IF(OR(B280="",J280=""),"",ROUND((J280-B280)*24,1))</f>
        <v/>
      </c>
      <c r="N280" s="7" t="str">
        <f>IF(OR(B280="",K280=""),"",ROUND((K280-B280)*24,1))</f>
        <v/>
      </c>
    </row>
    <row r="281" spans="1:14" x14ac:dyDescent="0.25">
      <c r="A281" s="3"/>
      <c r="B281" s="4"/>
      <c r="E281" s="5"/>
      <c r="J281" s="4"/>
      <c r="K281" s="4"/>
      <c r="L281" s="6" t="str">
        <f>IF(OR(B281="",G281=""),"",B281+IFERROR(VLOOKUP(G281,Listas!$D$2:$E$5,2,FALSE),0)/24)</f>
        <v/>
      </c>
      <c r="M281" s="7" t="str">
        <f>IF(OR(B281="",J281=""),"",ROUND((J281-B281)*24,1))</f>
        <v/>
      </c>
      <c r="N281" s="7" t="str">
        <f>IF(OR(B281="",K281=""),"",ROUND((K281-B281)*24,1))</f>
        <v/>
      </c>
    </row>
    <row r="282" spans="1:14" x14ac:dyDescent="0.25">
      <c r="A282" s="3"/>
      <c r="B282" s="4"/>
      <c r="E282" s="5"/>
      <c r="J282" s="4"/>
      <c r="K282" s="4"/>
      <c r="L282" s="6" t="str">
        <f>IF(OR(B282="",G282=""),"",B282+IFERROR(VLOOKUP(G282,Listas!$D$2:$E$5,2,FALSE),0)/24)</f>
        <v/>
      </c>
      <c r="M282" s="7" t="str">
        <f>IF(OR(B282="",J282=""),"",ROUND((J282-B282)*24,1))</f>
        <v/>
      </c>
      <c r="N282" s="7" t="str">
        <f>IF(OR(B282="",K282=""),"",ROUND((K282-B282)*24,1))</f>
        <v/>
      </c>
    </row>
    <row r="283" spans="1:14" x14ac:dyDescent="0.25">
      <c r="A283" s="3"/>
      <c r="B283" s="4"/>
      <c r="E283" s="5"/>
      <c r="J283" s="4"/>
      <c r="K283" s="4"/>
      <c r="L283" s="6" t="str">
        <f>IF(OR(B283="",G283=""),"",B283+IFERROR(VLOOKUP(G283,Listas!$D$2:$E$5,2,FALSE),0)/24)</f>
        <v/>
      </c>
      <c r="M283" s="7" t="str">
        <f>IF(OR(B283="",J283=""),"",ROUND((J283-B283)*24,1))</f>
        <v/>
      </c>
      <c r="N283" s="7" t="str">
        <f>IF(OR(B283="",K283=""),"",ROUND((K283-B283)*24,1))</f>
        <v/>
      </c>
    </row>
    <row r="284" spans="1:14" x14ac:dyDescent="0.25">
      <c r="A284" s="3"/>
      <c r="B284" s="4"/>
      <c r="E284" s="5"/>
      <c r="J284" s="4"/>
      <c r="K284" s="4"/>
      <c r="L284" s="6" t="str">
        <f>IF(OR(B284="",G284=""),"",B284+IFERROR(VLOOKUP(G284,Listas!$D$2:$E$5,2,FALSE),0)/24)</f>
        <v/>
      </c>
      <c r="M284" s="7" t="str">
        <f>IF(OR(B284="",J284=""),"",ROUND((J284-B284)*24,1))</f>
        <v/>
      </c>
      <c r="N284" s="7" t="str">
        <f>IF(OR(B284="",K284=""),"",ROUND((K284-B284)*24,1))</f>
        <v/>
      </c>
    </row>
    <row r="285" spans="1:14" x14ac:dyDescent="0.25">
      <c r="A285" s="3"/>
      <c r="B285" s="4"/>
      <c r="E285" s="5"/>
      <c r="J285" s="4"/>
      <c r="K285" s="4"/>
      <c r="L285" s="6" t="str">
        <f>IF(OR(B285="",G285=""),"",B285+IFERROR(VLOOKUP(G285,Listas!$D$2:$E$5,2,FALSE),0)/24)</f>
        <v/>
      </c>
      <c r="M285" s="7" t="str">
        <f>IF(OR(B285="",J285=""),"",ROUND((J285-B285)*24,1))</f>
        <v/>
      </c>
      <c r="N285" s="7" t="str">
        <f>IF(OR(B285="",K285=""),"",ROUND((K285-B285)*24,1))</f>
        <v/>
      </c>
    </row>
    <row r="286" spans="1:14" x14ac:dyDescent="0.25">
      <c r="A286" s="3"/>
      <c r="B286" s="4"/>
      <c r="E286" s="5"/>
      <c r="J286" s="4"/>
      <c r="K286" s="4"/>
      <c r="L286" s="6" t="str">
        <f>IF(OR(B286="",G286=""),"",B286+IFERROR(VLOOKUP(G286,Listas!$D$2:$E$5,2,FALSE),0)/24)</f>
        <v/>
      </c>
      <c r="M286" s="7" t="str">
        <f>IF(OR(B286="",J286=""),"",ROUND((J286-B286)*24,1))</f>
        <v/>
      </c>
      <c r="N286" s="7" t="str">
        <f>IF(OR(B286="",K286=""),"",ROUND((K286-B286)*24,1))</f>
        <v/>
      </c>
    </row>
    <row r="287" spans="1:14" x14ac:dyDescent="0.25">
      <c r="A287" s="3"/>
      <c r="B287" s="4"/>
      <c r="E287" s="5"/>
      <c r="J287" s="4"/>
      <c r="K287" s="4"/>
      <c r="L287" s="6" t="str">
        <f>IF(OR(B287="",G287=""),"",B287+IFERROR(VLOOKUP(G287,Listas!$D$2:$E$5,2,FALSE),0)/24)</f>
        <v/>
      </c>
      <c r="M287" s="7" t="str">
        <f>IF(OR(B287="",J287=""),"",ROUND((J287-B287)*24,1))</f>
        <v/>
      </c>
      <c r="N287" s="7" t="str">
        <f>IF(OR(B287="",K287=""),"",ROUND((K287-B287)*24,1))</f>
        <v/>
      </c>
    </row>
    <row r="288" spans="1:14" x14ac:dyDescent="0.25">
      <c r="A288" s="3"/>
      <c r="B288" s="4"/>
      <c r="E288" s="5"/>
      <c r="J288" s="4"/>
      <c r="K288" s="4"/>
      <c r="L288" s="6" t="str">
        <f>IF(OR(B288="",G288=""),"",B288+IFERROR(VLOOKUP(G288,Listas!$D$2:$E$5,2,FALSE),0)/24)</f>
        <v/>
      </c>
      <c r="M288" s="7" t="str">
        <f>IF(OR(B288="",J288=""),"",ROUND((J288-B288)*24,1))</f>
        <v/>
      </c>
      <c r="N288" s="7" t="str">
        <f>IF(OR(B288="",K288=""),"",ROUND((K288-B288)*24,1))</f>
        <v/>
      </c>
    </row>
    <row r="289" spans="1:14" x14ac:dyDescent="0.25">
      <c r="A289" s="3"/>
      <c r="B289" s="4"/>
      <c r="E289" s="5"/>
      <c r="J289" s="4"/>
      <c r="K289" s="4"/>
      <c r="L289" s="6" t="str">
        <f>IF(OR(B289="",G289=""),"",B289+IFERROR(VLOOKUP(G289,Listas!$D$2:$E$5,2,FALSE),0)/24)</f>
        <v/>
      </c>
      <c r="M289" s="7" t="str">
        <f>IF(OR(B289="",J289=""),"",ROUND((J289-B289)*24,1))</f>
        <v/>
      </c>
      <c r="N289" s="7" t="str">
        <f>IF(OR(B289="",K289=""),"",ROUND((K289-B289)*24,1))</f>
        <v/>
      </c>
    </row>
    <row r="290" spans="1:14" x14ac:dyDescent="0.25">
      <c r="A290" s="3"/>
      <c r="B290" s="4"/>
      <c r="E290" s="5"/>
      <c r="J290" s="4"/>
      <c r="K290" s="4"/>
      <c r="L290" s="6" t="str">
        <f>IF(OR(B290="",G290=""),"",B290+IFERROR(VLOOKUP(G290,Listas!$D$2:$E$5,2,FALSE),0)/24)</f>
        <v/>
      </c>
      <c r="M290" s="7" t="str">
        <f>IF(OR(B290="",J290=""),"",ROUND((J290-B290)*24,1))</f>
        <v/>
      </c>
      <c r="N290" s="7" t="str">
        <f>IF(OR(B290="",K290=""),"",ROUND((K290-B290)*24,1))</f>
        <v/>
      </c>
    </row>
    <row r="291" spans="1:14" x14ac:dyDescent="0.25">
      <c r="A291" s="3"/>
      <c r="B291" s="4"/>
      <c r="E291" s="5"/>
      <c r="J291" s="4"/>
      <c r="K291" s="4"/>
      <c r="L291" s="6" t="str">
        <f>IF(OR(B291="",G291=""),"",B291+IFERROR(VLOOKUP(G291,Listas!$D$2:$E$5,2,FALSE),0)/24)</f>
        <v/>
      </c>
      <c r="M291" s="7" t="str">
        <f>IF(OR(B291="",J291=""),"",ROUND((J291-B291)*24,1))</f>
        <v/>
      </c>
      <c r="N291" s="7" t="str">
        <f>IF(OR(B291="",K291=""),"",ROUND((K291-B291)*24,1))</f>
        <v/>
      </c>
    </row>
    <row r="292" spans="1:14" x14ac:dyDescent="0.25">
      <c r="A292" s="3"/>
      <c r="B292" s="4"/>
      <c r="E292" s="5"/>
      <c r="J292" s="4"/>
      <c r="K292" s="4"/>
      <c r="L292" s="6" t="str">
        <f>IF(OR(B292="",G292=""),"",B292+IFERROR(VLOOKUP(G292,Listas!$D$2:$E$5,2,FALSE),0)/24)</f>
        <v/>
      </c>
      <c r="M292" s="7" t="str">
        <f>IF(OR(B292="",J292=""),"",ROUND((J292-B292)*24,1))</f>
        <v/>
      </c>
      <c r="N292" s="7" t="str">
        <f>IF(OR(B292="",K292=""),"",ROUND((K292-B292)*24,1))</f>
        <v/>
      </c>
    </row>
    <row r="293" spans="1:14" x14ac:dyDescent="0.25">
      <c r="A293" s="3"/>
      <c r="B293" s="4"/>
      <c r="E293" s="5"/>
      <c r="J293" s="4"/>
      <c r="K293" s="4"/>
      <c r="L293" s="6" t="str">
        <f>IF(OR(B293="",G293=""),"",B293+IFERROR(VLOOKUP(G293,Listas!$D$2:$E$5,2,FALSE),0)/24)</f>
        <v/>
      </c>
      <c r="M293" s="7" t="str">
        <f>IF(OR(B293="",J293=""),"",ROUND((J293-B293)*24,1))</f>
        <v/>
      </c>
      <c r="N293" s="7" t="str">
        <f>IF(OR(B293="",K293=""),"",ROUND((K293-B293)*24,1))</f>
        <v/>
      </c>
    </row>
    <row r="294" spans="1:14" x14ac:dyDescent="0.25">
      <c r="A294" s="3"/>
      <c r="B294" s="4"/>
      <c r="E294" s="5"/>
      <c r="J294" s="4"/>
      <c r="K294" s="4"/>
      <c r="L294" s="6" t="str">
        <f>IF(OR(B294="",G294=""),"",B294+IFERROR(VLOOKUP(G294,Listas!$D$2:$E$5,2,FALSE),0)/24)</f>
        <v/>
      </c>
      <c r="M294" s="7" t="str">
        <f>IF(OR(B294="",J294=""),"",ROUND((J294-B294)*24,1))</f>
        <v/>
      </c>
      <c r="N294" s="7" t="str">
        <f>IF(OR(B294="",K294=""),"",ROUND((K294-B294)*24,1))</f>
        <v/>
      </c>
    </row>
    <row r="295" spans="1:14" x14ac:dyDescent="0.25">
      <c r="A295" s="3"/>
      <c r="B295" s="4"/>
      <c r="E295" s="5"/>
      <c r="J295" s="4"/>
      <c r="K295" s="4"/>
      <c r="L295" s="6" t="str">
        <f>IF(OR(B295="",G295=""),"",B295+IFERROR(VLOOKUP(G295,Listas!$D$2:$E$5,2,FALSE),0)/24)</f>
        <v/>
      </c>
      <c r="M295" s="7" t="str">
        <f>IF(OR(B295="",J295=""),"",ROUND((J295-B295)*24,1))</f>
        <v/>
      </c>
      <c r="N295" s="7" t="str">
        <f>IF(OR(B295="",K295=""),"",ROUND((K295-B295)*24,1))</f>
        <v/>
      </c>
    </row>
    <row r="296" spans="1:14" x14ac:dyDescent="0.25">
      <c r="A296" s="3"/>
      <c r="B296" s="4"/>
      <c r="E296" s="5"/>
      <c r="J296" s="4"/>
      <c r="K296" s="4"/>
      <c r="L296" s="6" t="str">
        <f>IF(OR(B296="",G296=""),"",B296+IFERROR(VLOOKUP(G296,Listas!$D$2:$E$5,2,FALSE),0)/24)</f>
        <v/>
      </c>
      <c r="M296" s="7" t="str">
        <f>IF(OR(B296="",J296=""),"",ROUND((J296-B296)*24,1))</f>
        <v/>
      </c>
      <c r="N296" s="7" t="str">
        <f>IF(OR(B296="",K296=""),"",ROUND((K296-B296)*24,1))</f>
        <v/>
      </c>
    </row>
    <row r="297" spans="1:14" x14ac:dyDescent="0.25">
      <c r="A297" s="3"/>
      <c r="B297" s="4"/>
      <c r="E297" s="5"/>
      <c r="J297" s="4"/>
      <c r="K297" s="4"/>
      <c r="L297" s="6" t="str">
        <f>IF(OR(B297="",G297=""),"",B297+IFERROR(VLOOKUP(G297,Listas!$D$2:$E$5,2,FALSE),0)/24)</f>
        <v/>
      </c>
      <c r="M297" s="7" t="str">
        <f>IF(OR(B297="",J297=""),"",ROUND((J297-B297)*24,1))</f>
        <v/>
      </c>
      <c r="N297" s="7" t="str">
        <f>IF(OR(B297="",K297=""),"",ROUND((K297-B297)*24,1))</f>
        <v/>
      </c>
    </row>
    <row r="298" spans="1:14" x14ac:dyDescent="0.25">
      <c r="A298" s="3"/>
      <c r="B298" s="4"/>
      <c r="E298" s="5"/>
      <c r="J298" s="4"/>
      <c r="K298" s="4"/>
      <c r="L298" s="6" t="str">
        <f>IF(OR(B298="",G298=""),"",B298+IFERROR(VLOOKUP(G298,Listas!$D$2:$E$5,2,FALSE),0)/24)</f>
        <v/>
      </c>
      <c r="M298" s="7" t="str">
        <f>IF(OR(B298="",J298=""),"",ROUND((J298-B298)*24,1))</f>
        <v/>
      </c>
      <c r="N298" s="7" t="str">
        <f>IF(OR(B298="",K298=""),"",ROUND((K298-B298)*24,1))</f>
        <v/>
      </c>
    </row>
    <row r="299" spans="1:14" x14ac:dyDescent="0.25">
      <c r="A299" s="3"/>
      <c r="B299" s="4"/>
      <c r="E299" s="5"/>
      <c r="J299" s="4"/>
      <c r="K299" s="4"/>
      <c r="L299" s="6" t="str">
        <f>IF(OR(B299="",G299=""),"",B299+IFERROR(VLOOKUP(G299,Listas!$D$2:$E$5,2,FALSE),0)/24)</f>
        <v/>
      </c>
      <c r="M299" s="7" t="str">
        <f>IF(OR(B299="",J299=""),"",ROUND((J299-B299)*24,1))</f>
        <v/>
      </c>
      <c r="N299" s="7" t="str">
        <f>IF(OR(B299="",K299=""),"",ROUND((K299-B299)*24,1))</f>
        <v/>
      </c>
    </row>
    <row r="300" spans="1:14" x14ac:dyDescent="0.25">
      <c r="A300" s="3"/>
      <c r="B300" s="4"/>
      <c r="E300" s="5"/>
      <c r="J300" s="4"/>
      <c r="K300" s="4"/>
      <c r="L300" s="6" t="str">
        <f>IF(OR(B300="",G300=""),"",B300+IFERROR(VLOOKUP(G300,Listas!$D$2:$E$5,2,FALSE),0)/24)</f>
        <v/>
      </c>
      <c r="M300" s="7" t="str">
        <f>IF(OR(B300="",J300=""),"",ROUND((J300-B300)*24,1))</f>
        <v/>
      </c>
      <c r="N300" s="7" t="str">
        <f>IF(OR(B300="",K300=""),"",ROUND((K300-B300)*24,1))</f>
        <v/>
      </c>
    </row>
    <row r="301" spans="1:14" x14ac:dyDescent="0.25">
      <c r="A301" s="3"/>
      <c r="B301" s="4"/>
      <c r="E301" s="5"/>
      <c r="J301" s="4"/>
      <c r="K301" s="4"/>
      <c r="L301" s="6" t="str">
        <f>IF(OR(B301="",G301=""),"",B301+IFERROR(VLOOKUP(G301,Listas!$D$2:$E$5,2,FALSE),0)/24)</f>
        <v/>
      </c>
      <c r="M301" s="7" t="str">
        <f>IF(OR(B301="",J301=""),"",ROUND((J301-B301)*24,1))</f>
        <v/>
      </c>
      <c r="N301" s="7" t="str">
        <f>IF(OR(B301="",K301=""),"",ROUND((K301-B301)*24,1))</f>
        <v/>
      </c>
    </row>
    <row r="302" spans="1:14" x14ac:dyDescent="0.25">
      <c r="A302" s="3"/>
      <c r="B302" s="4"/>
      <c r="E302" s="5"/>
      <c r="J302" s="4"/>
      <c r="K302" s="4"/>
      <c r="L302" s="6" t="str">
        <f>IF(OR(B302="",G302=""),"",B302+IFERROR(VLOOKUP(G302,Listas!$D$2:$E$5,2,FALSE),0)/24)</f>
        <v/>
      </c>
      <c r="M302" s="7" t="str">
        <f>IF(OR(B302="",J302=""),"",ROUND((J302-B302)*24,1))</f>
        <v/>
      </c>
      <c r="N302" s="7" t="str">
        <f>IF(OR(B302="",K302=""),"",ROUND((K302-B302)*24,1))</f>
        <v/>
      </c>
    </row>
    <row r="303" spans="1:14" x14ac:dyDescent="0.25">
      <c r="A303" s="3"/>
      <c r="B303" s="4"/>
      <c r="E303" s="5"/>
      <c r="J303" s="4"/>
      <c r="K303" s="4"/>
      <c r="L303" s="6" t="str">
        <f>IF(OR(B303="",G303=""),"",B303+IFERROR(VLOOKUP(G303,Listas!$D$2:$E$5,2,FALSE),0)/24)</f>
        <v/>
      </c>
      <c r="M303" s="7" t="str">
        <f>IF(OR(B303="",J303=""),"",ROUND((J303-B303)*24,1))</f>
        <v/>
      </c>
      <c r="N303" s="7" t="str">
        <f>IF(OR(B303="",K303=""),"",ROUND((K303-B303)*24,1))</f>
        <v/>
      </c>
    </row>
    <row r="304" spans="1:14" x14ac:dyDescent="0.25">
      <c r="A304" s="3"/>
      <c r="B304" s="4"/>
      <c r="E304" s="5"/>
      <c r="J304" s="4"/>
      <c r="K304" s="4"/>
      <c r="L304" s="6" t="str">
        <f>IF(OR(B304="",G304=""),"",B304+IFERROR(VLOOKUP(G304,Listas!$D$2:$E$5,2,FALSE),0)/24)</f>
        <v/>
      </c>
      <c r="M304" s="7" t="str">
        <f>IF(OR(B304="",J304=""),"",ROUND((J304-B304)*24,1))</f>
        <v/>
      </c>
      <c r="N304" s="7" t="str">
        <f>IF(OR(B304="",K304=""),"",ROUND((K304-B304)*24,1))</f>
        <v/>
      </c>
    </row>
    <row r="305" spans="1:14" x14ac:dyDescent="0.25">
      <c r="A305" s="3"/>
      <c r="B305" s="4"/>
      <c r="E305" s="5"/>
      <c r="J305" s="4"/>
      <c r="K305" s="4"/>
      <c r="L305" s="6" t="str">
        <f>IF(OR(B305="",G305=""),"",B305+IFERROR(VLOOKUP(G305,Listas!$D$2:$E$5,2,FALSE),0)/24)</f>
        <v/>
      </c>
      <c r="M305" s="7" t="str">
        <f>IF(OR(B305="",J305=""),"",ROUND((J305-B305)*24,1))</f>
        <v/>
      </c>
      <c r="N305" s="7" t="str">
        <f>IF(OR(B305="",K305=""),"",ROUND((K305-B305)*24,1))</f>
        <v/>
      </c>
    </row>
    <row r="306" spans="1:14" x14ac:dyDescent="0.25">
      <c r="A306" s="3"/>
      <c r="B306" s="4"/>
      <c r="E306" s="5"/>
      <c r="J306" s="4"/>
      <c r="K306" s="4"/>
      <c r="L306" s="6" t="str">
        <f>IF(OR(B306="",G306=""),"",B306+IFERROR(VLOOKUP(G306,Listas!$D$2:$E$5,2,FALSE),0)/24)</f>
        <v/>
      </c>
      <c r="M306" s="7" t="str">
        <f>IF(OR(B306="",J306=""),"",ROUND((J306-B306)*24,1))</f>
        <v/>
      </c>
      <c r="N306" s="7" t="str">
        <f>IF(OR(B306="",K306=""),"",ROUND((K306-B306)*24,1))</f>
        <v/>
      </c>
    </row>
    <row r="307" spans="1:14" x14ac:dyDescent="0.25">
      <c r="A307" s="3"/>
      <c r="B307" s="4"/>
      <c r="E307" s="5"/>
      <c r="J307" s="4"/>
      <c r="K307" s="4"/>
      <c r="L307" s="6" t="str">
        <f>IF(OR(B307="",G307=""),"",B307+IFERROR(VLOOKUP(G307,Listas!$D$2:$E$5,2,FALSE),0)/24)</f>
        <v/>
      </c>
      <c r="M307" s="7" t="str">
        <f>IF(OR(B307="",J307=""),"",ROUND((J307-B307)*24,1))</f>
        <v/>
      </c>
      <c r="N307" s="7" t="str">
        <f>IF(OR(B307="",K307=""),"",ROUND((K307-B307)*24,1))</f>
        <v/>
      </c>
    </row>
    <row r="308" spans="1:14" x14ac:dyDescent="0.25">
      <c r="A308" s="3"/>
      <c r="B308" s="4"/>
      <c r="E308" s="5"/>
      <c r="J308" s="4"/>
      <c r="K308" s="4"/>
      <c r="L308" s="6" t="str">
        <f>IF(OR(B308="",G308=""),"",B308+IFERROR(VLOOKUP(G308,Listas!$D$2:$E$5,2,FALSE),0)/24)</f>
        <v/>
      </c>
      <c r="M308" s="7" t="str">
        <f>IF(OR(B308="",J308=""),"",ROUND((J308-B308)*24,1))</f>
        <v/>
      </c>
      <c r="N308" s="7" t="str">
        <f>IF(OR(B308="",K308=""),"",ROUND((K308-B308)*24,1))</f>
        <v/>
      </c>
    </row>
    <row r="309" spans="1:14" x14ac:dyDescent="0.25">
      <c r="A309" s="3"/>
      <c r="B309" s="4"/>
      <c r="E309" s="5"/>
      <c r="J309" s="4"/>
      <c r="K309" s="4"/>
      <c r="L309" s="6" t="str">
        <f>IF(OR(B309="",G309=""),"",B309+IFERROR(VLOOKUP(G309,Listas!$D$2:$E$5,2,FALSE),0)/24)</f>
        <v/>
      </c>
      <c r="M309" s="7" t="str">
        <f>IF(OR(B309="",J309=""),"",ROUND((J309-B309)*24,1))</f>
        <v/>
      </c>
      <c r="N309" s="7" t="str">
        <f>IF(OR(B309="",K309=""),"",ROUND((K309-B309)*24,1))</f>
        <v/>
      </c>
    </row>
    <row r="310" spans="1:14" x14ac:dyDescent="0.25">
      <c r="A310" s="3"/>
      <c r="B310" s="4"/>
      <c r="E310" s="5"/>
      <c r="J310" s="4"/>
      <c r="K310" s="4"/>
      <c r="L310" s="6" t="str">
        <f>IF(OR(B310="",G310=""),"",B310+IFERROR(VLOOKUP(G310,Listas!$D$2:$E$5,2,FALSE),0)/24)</f>
        <v/>
      </c>
      <c r="M310" s="7" t="str">
        <f>IF(OR(B310="",J310=""),"",ROUND((J310-B310)*24,1))</f>
        <v/>
      </c>
      <c r="N310" s="7" t="str">
        <f>IF(OR(B310="",K310=""),"",ROUND((K310-B310)*24,1))</f>
        <v/>
      </c>
    </row>
    <row r="311" spans="1:14" x14ac:dyDescent="0.25">
      <c r="A311" s="3"/>
      <c r="B311" s="4"/>
      <c r="E311" s="5"/>
      <c r="J311" s="4"/>
      <c r="K311" s="4"/>
      <c r="L311" s="6" t="str">
        <f>IF(OR(B311="",G311=""),"",B311+IFERROR(VLOOKUP(G311,Listas!$D$2:$E$5,2,FALSE),0)/24)</f>
        <v/>
      </c>
      <c r="M311" s="7" t="str">
        <f>IF(OR(B311="",J311=""),"",ROUND((J311-B311)*24,1))</f>
        <v/>
      </c>
      <c r="N311" s="7" t="str">
        <f>IF(OR(B311="",K311=""),"",ROUND((K311-B311)*24,1))</f>
        <v/>
      </c>
    </row>
    <row r="312" spans="1:14" x14ac:dyDescent="0.25">
      <c r="A312" s="3"/>
      <c r="B312" s="4"/>
      <c r="E312" s="5"/>
      <c r="J312" s="4"/>
      <c r="K312" s="4"/>
      <c r="L312" s="6" t="str">
        <f>IF(OR(B312="",G312=""),"",B312+IFERROR(VLOOKUP(G312,Listas!$D$2:$E$5,2,FALSE),0)/24)</f>
        <v/>
      </c>
      <c r="M312" s="7" t="str">
        <f>IF(OR(B312="",J312=""),"",ROUND((J312-B312)*24,1))</f>
        <v/>
      </c>
      <c r="N312" s="7" t="str">
        <f>IF(OR(B312="",K312=""),"",ROUND((K312-B312)*24,1))</f>
        <v/>
      </c>
    </row>
    <row r="313" spans="1:14" x14ac:dyDescent="0.25">
      <c r="A313" s="3"/>
      <c r="B313" s="4"/>
      <c r="E313" s="5"/>
      <c r="J313" s="4"/>
      <c r="K313" s="4"/>
      <c r="L313" s="6" t="str">
        <f>IF(OR(B313="",G313=""),"",B313+IFERROR(VLOOKUP(G313,Listas!$D$2:$E$5,2,FALSE),0)/24)</f>
        <v/>
      </c>
      <c r="M313" s="7" t="str">
        <f>IF(OR(B313="",J313=""),"",ROUND((J313-B313)*24,1))</f>
        <v/>
      </c>
      <c r="N313" s="7" t="str">
        <f>IF(OR(B313="",K313=""),"",ROUND((K313-B313)*24,1))</f>
        <v/>
      </c>
    </row>
    <row r="314" spans="1:14" x14ac:dyDescent="0.25">
      <c r="A314" s="3"/>
      <c r="B314" s="4"/>
      <c r="E314" s="5"/>
      <c r="J314" s="4"/>
      <c r="K314" s="4"/>
      <c r="L314" s="6" t="str">
        <f>IF(OR(B314="",G314=""),"",B314+IFERROR(VLOOKUP(G314,Listas!$D$2:$E$5,2,FALSE),0)/24)</f>
        <v/>
      </c>
      <c r="M314" s="7" t="str">
        <f>IF(OR(B314="",J314=""),"",ROUND((J314-B314)*24,1))</f>
        <v/>
      </c>
      <c r="N314" s="7" t="str">
        <f>IF(OR(B314="",K314=""),"",ROUND((K314-B314)*24,1))</f>
        <v/>
      </c>
    </row>
    <row r="315" spans="1:14" x14ac:dyDescent="0.25">
      <c r="A315" s="3"/>
      <c r="B315" s="4"/>
      <c r="E315" s="5"/>
      <c r="J315" s="4"/>
      <c r="K315" s="4"/>
      <c r="L315" s="6" t="str">
        <f>IF(OR(B315="",G315=""),"",B315+IFERROR(VLOOKUP(G315,Listas!$D$2:$E$5,2,FALSE),0)/24)</f>
        <v/>
      </c>
      <c r="M315" s="7" t="str">
        <f>IF(OR(B315="",J315=""),"",ROUND((J315-B315)*24,1))</f>
        <v/>
      </c>
      <c r="N315" s="7" t="str">
        <f>IF(OR(B315="",K315=""),"",ROUND((K315-B315)*24,1))</f>
        <v/>
      </c>
    </row>
    <row r="316" spans="1:14" x14ac:dyDescent="0.25">
      <c r="A316" s="3"/>
      <c r="B316" s="4"/>
      <c r="E316" s="5"/>
      <c r="J316" s="4"/>
      <c r="K316" s="4"/>
      <c r="L316" s="6" t="str">
        <f>IF(OR(B316="",G316=""),"",B316+IFERROR(VLOOKUP(G316,Listas!$D$2:$E$5,2,FALSE),0)/24)</f>
        <v/>
      </c>
      <c r="M316" s="7" t="str">
        <f>IF(OR(B316="",J316=""),"",ROUND((J316-B316)*24,1))</f>
        <v/>
      </c>
      <c r="N316" s="7" t="str">
        <f>IF(OR(B316="",K316=""),"",ROUND((K316-B316)*24,1))</f>
        <v/>
      </c>
    </row>
    <row r="317" spans="1:14" x14ac:dyDescent="0.25">
      <c r="A317" s="3"/>
      <c r="B317" s="4"/>
      <c r="E317" s="5"/>
      <c r="J317" s="4"/>
      <c r="K317" s="4"/>
      <c r="L317" s="6" t="str">
        <f>IF(OR(B317="",G317=""),"",B317+IFERROR(VLOOKUP(G317,Listas!$D$2:$E$5,2,FALSE),0)/24)</f>
        <v/>
      </c>
      <c r="M317" s="7" t="str">
        <f>IF(OR(B317="",J317=""),"",ROUND((J317-B317)*24,1))</f>
        <v/>
      </c>
      <c r="N317" s="7" t="str">
        <f>IF(OR(B317="",K317=""),"",ROUND((K317-B317)*24,1))</f>
        <v/>
      </c>
    </row>
    <row r="318" spans="1:14" x14ac:dyDescent="0.25">
      <c r="A318" s="3"/>
      <c r="B318" s="4"/>
      <c r="E318" s="5"/>
      <c r="J318" s="4"/>
      <c r="K318" s="4"/>
      <c r="L318" s="6" t="str">
        <f>IF(OR(B318="",G318=""),"",B318+IFERROR(VLOOKUP(G318,Listas!$D$2:$E$5,2,FALSE),0)/24)</f>
        <v/>
      </c>
      <c r="M318" s="7" t="str">
        <f>IF(OR(B318="",J318=""),"",ROUND((J318-B318)*24,1))</f>
        <v/>
      </c>
      <c r="N318" s="7" t="str">
        <f>IF(OR(B318="",K318=""),"",ROUND((K318-B318)*24,1))</f>
        <v/>
      </c>
    </row>
    <row r="319" spans="1:14" x14ac:dyDescent="0.25">
      <c r="A319" s="3"/>
      <c r="B319" s="4"/>
      <c r="E319" s="5"/>
      <c r="J319" s="4"/>
      <c r="K319" s="4"/>
      <c r="L319" s="6" t="str">
        <f>IF(OR(B319="",G319=""),"",B319+IFERROR(VLOOKUP(G319,Listas!$D$2:$E$5,2,FALSE),0)/24)</f>
        <v/>
      </c>
      <c r="M319" s="7" t="str">
        <f>IF(OR(B319="",J319=""),"",ROUND((J319-B319)*24,1))</f>
        <v/>
      </c>
      <c r="N319" s="7" t="str">
        <f>IF(OR(B319="",K319=""),"",ROUND((K319-B319)*24,1))</f>
        <v/>
      </c>
    </row>
    <row r="320" spans="1:14" x14ac:dyDescent="0.25">
      <c r="A320" s="3"/>
      <c r="B320" s="4"/>
      <c r="E320" s="5"/>
      <c r="J320" s="4"/>
      <c r="K320" s="4"/>
      <c r="L320" s="6" t="str">
        <f>IF(OR(B320="",G320=""),"",B320+IFERROR(VLOOKUP(G320,Listas!$D$2:$E$5,2,FALSE),0)/24)</f>
        <v/>
      </c>
      <c r="M320" s="7" t="str">
        <f>IF(OR(B320="",J320=""),"",ROUND((J320-B320)*24,1))</f>
        <v/>
      </c>
      <c r="N320" s="7" t="str">
        <f>IF(OR(B320="",K320=""),"",ROUND((K320-B320)*24,1))</f>
        <v/>
      </c>
    </row>
    <row r="321" spans="1:14" x14ac:dyDescent="0.25">
      <c r="A321" s="3"/>
      <c r="B321" s="4"/>
      <c r="E321" s="5"/>
      <c r="J321" s="4"/>
      <c r="K321" s="4"/>
      <c r="L321" s="6" t="str">
        <f>IF(OR(B321="",G321=""),"",B321+IFERROR(VLOOKUP(G321,Listas!$D$2:$E$5,2,FALSE),0)/24)</f>
        <v/>
      </c>
      <c r="M321" s="7" t="str">
        <f>IF(OR(B321="",J321=""),"",ROUND((J321-B321)*24,1))</f>
        <v/>
      </c>
      <c r="N321" s="7" t="str">
        <f>IF(OR(B321="",K321=""),"",ROUND((K321-B321)*24,1))</f>
        <v/>
      </c>
    </row>
    <row r="322" spans="1:14" x14ac:dyDescent="0.25">
      <c r="A322" s="3"/>
      <c r="B322" s="4"/>
      <c r="E322" s="5"/>
      <c r="J322" s="4"/>
      <c r="K322" s="4"/>
      <c r="L322" s="6" t="str">
        <f>IF(OR(B322="",G322=""),"",B322+IFERROR(VLOOKUP(G322,Listas!$D$2:$E$5,2,FALSE),0)/24)</f>
        <v/>
      </c>
      <c r="M322" s="7" t="str">
        <f>IF(OR(B322="",J322=""),"",ROUND((J322-B322)*24,1))</f>
        <v/>
      </c>
      <c r="N322" s="7" t="str">
        <f>IF(OR(B322="",K322=""),"",ROUND((K322-B322)*24,1))</f>
        <v/>
      </c>
    </row>
    <row r="323" spans="1:14" x14ac:dyDescent="0.25">
      <c r="A323" s="3"/>
      <c r="B323" s="4"/>
      <c r="E323" s="5"/>
      <c r="J323" s="4"/>
      <c r="K323" s="4"/>
      <c r="L323" s="6" t="str">
        <f>IF(OR(B323="",G323=""),"",B323+IFERROR(VLOOKUP(G323,Listas!$D$2:$E$5,2,FALSE),0)/24)</f>
        <v/>
      </c>
      <c r="M323" s="7" t="str">
        <f>IF(OR(B323="",J323=""),"",ROUND((J323-B323)*24,1))</f>
        <v/>
      </c>
      <c r="N323" s="7" t="str">
        <f>IF(OR(B323="",K323=""),"",ROUND((K323-B323)*24,1))</f>
        <v/>
      </c>
    </row>
    <row r="324" spans="1:14" x14ac:dyDescent="0.25">
      <c r="A324" s="3"/>
      <c r="B324" s="4"/>
      <c r="E324" s="5"/>
      <c r="J324" s="4"/>
      <c r="K324" s="4"/>
      <c r="L324" s="6" t="str">
        <f>IF(OR(B324="",G324=""),"",B324+IFERROR(VLOOKUP(G324,Listas!$D$2:$E$5,2,FALSE),0)/24)</f>
        <v/>
      </c>
      <c r="M324" s="7" t="str">
        <f>IF(OR(B324="",J324=""),"",ROUND((J324-B324)*24,1))</f>
        <v/>
      </c>
      <c r="N324" s="7" t="str">
        <f>IF(OR(B324="",K324=""),"",ROUND((K324-B324)*24,1))</f>
        <v/>
      </c>
    </row>
    <row r="325" spans="1:14" x14ac:dyDescent="0.25">
      <c r="A325" s="3"/>
      <c r="B325" s="4"/>
      <c r="E325" s="5"/>
      <c r="J325" s="4"/>
      <c r="K325" s="4"/>
      <c r="L325" s="6" t="str">
        <f>IF(OR(B325="",G325=""),"",B325+IFERROR(VLOOKUP(G325,Listas!$D$2:$E$5,2,FALSE),0)/24)</f>
        <v/>
      </c>
      <c r="M325" s="7" t="str">
        <f>IF(OR(B325="",J325=""),"",ROUND((J325-B325)*24,1))</f>
        <v/>
      </c>
      <c r="N325" s="7" t="str">
        <f>IF(OR(B325="",K325=""),"",ROUND((K325-B325)*24,1))</f>
        <v/>
      </c>
    </row>
    <row r="326" spans="1:14" x14ac:dyDescent="0.25">
      <c r="A326" s="3"/>
      <c r="B326" s="4"/>
      <c r="E326" s="5"/>
      <c r="J326" s="4"/>
      <c r="K326" s="4"/>
      <c r="L326" s="6" t="str">
        <f>IF(OR(B326="",G326=""),"",B326+IFERROR(VLOOKUP(G326,Listas!$D$2:$E$5,2,FALSE),0)/24)</f>
        <v/>
      </c>
      <c r="M326" s="7" t="str">
        <f>IF(OR(B326="",J326=""),"",ROUND((J326-B326)*24,1))</f>
        <v/>
      </c>
      <c r="N326" s="7" t="str">
        <f>IF(OR(B326="",K326=""),"",ROUND((K326-B326)*24,1))</f>
        <v/>
      </c>
    </row>
    <row r="327" spans="1:14" x14ac:dyDescent="0.25">
      <c r="A327" s="3"/>
      <c r="B327" s="4"/>
      <c r="E327" s="5"/>
      <c r="J327" s="4"/>
      <c r="K327" s="4"/>
      <c r="L327" s="6" t="str">
        <f>IF(OR(B327="",G327=""),"",B327+IFERROR(VLOOKUP(G327,Listas!$D$2:$E$5,2,FALSE),0)/24)</f>
        <v/>
      </c>
      <c r="M327" s="7" t="str">
        <f>IF(OR(B327="",J327=""),"",ROUND((J327-B327)*24,1))</f>
        <v/>
      </c>
      <c r="N327" s="7" t="str">
        <f>IF(OR(B327="",K327=""),"",ROUND((K327-B327)*24,1))</f>
        <v/>
      </c>
    </row>
    <row r="328" spans="1:14" x14ac:dyDescent="0.25">
      <c r="A328" s="3"/>
      <c r="B328" s="4"/>
      <c r="E328" s="5"/>
      <c r="J328" s="4"/>
      <c r="K328" s="4"/>
      <c r="L328" s="6" t="str">
        <f>IF(OR(B328="",G328=""),"",B328+IFERROR(VLOOKUP(G328,Listas!$D$2:$E$5,2,FALSE),0)/24)</f>
        <v/>
      </c>
      <c r="M328" s="7" t="str">
        <f>IF(OR(B328="",J328=""),"",ROUND((J328-B328)*24,1))</f>
        <v/>
      </c>
      <c r="N328" s="7" t="str">
        <f>IF(OR(B328="",K328=""),"",ROUND((K328-B328)*24,1))</f>
        <v/>
      </c>
    </row>
    <row r="329" spans="1:14" x14ac:dyDescent="0.25">
      <c r="A329" s="3"/>
      <c r="B329" s="4"/>
      <c r="E329" s="5"/>
      <c r="J329" s="4"/>
      <c r="K329" s="4"/>
      <c r="L329" s="6" t="str">
        <f>IF(OR(B329="",G329=""),"",B329+IFERROR(VLOOKUP(G329,Listas!$D$2:$E$5,2,FALSE),0)/24)</f>
        <v/>
      </c>
      <c r="M329" s="7" t="str">
        <f>IF(OR(B329="",J329=""),"",ROUND((J329-B329)*24,1))</f>
        <v/>
      </c>
      <c r="N329" s="7" t="str">
        <f>IF(OR(B329="",K329=""),"",ROUND((K329-B329)*24,1))</f>
        <v/>
      </c>
    </row>
    <row r="330" spans="1:14" x14ac:dyDescent="0.25">
      <c r="A330" s="3"/>
      <c r="B330" s="4"/>
      <c r="E330" s="5"/>
      <c r="J330" s="4"/>
      <c r="K330" s="4"/>
      <c r="L330" s="6" t="str">
        <f>IF(OR(B330="",G330=""),"",B330+IFERROR(VLOOKUP(G330,Listas!$D$2:$E$5,2,FALSE),0)/24)</f>
        <v/>
      </c>
      <c r="M330" s="7" t="str">
        <f>IF(OR(B330="",J330=""),"",ROUND((J330-B330)*24,1))</f>
        <v/>
      </c>
      <c r="N330" s="7" t="str">
        <f>IF(OR(B330="",K330=""),"",ROUND((K330-B330)*24,1))</f>
        <v/>
      </c>
    </row>
    <row r="331" spans="1:14" x14ac:dyDescent="0.25">
      <c r="A331" s="3"/>
      <c r="B331" s="4"/>
      <c r="E331" s="5"/>
      <c r="J331" s="4"/>
      <c r="K331" s="4"/>
      <c r="L331" s="6" t="str">
        <f>IF(OR(B331="",G331=""),"",B331+IFERROR(VLOOKUP(G331,Listas!$D$2:$E$5,2,FALSE),0)/24)</f>
        <v/>
      </c>
      <c r="M331" s="7" t="str">
        <f>IF(OR(B331="",J331=""),"",ROUND((J331-B331)*24,1))</f>
        <v/>
      </c>
      <c r="N331" s="7" t="str">
        <f>IF(OR(B331="",K331=""),"",ROUND((K331-B331)*24,1))</f>
        <v/>
      </c>
    </row>
    <row r="332" spans="1:14" x14ac:dyDescent="0.25">
      <c r="A332" s="3"/>
      <c r="B332" s="4"/>
      <c r="E332" s="5"/>
      <c r="J332" s="4"/>
      <c r="K332" s="4"/>
      <c r="L332" s="6" t="str">
        <f>IF(OR(B332="",G332=""),"",B332+IFERROR(VLOOKUP(G332,Listas!$D$2:$E$5,2,FALSE),0)/24)</f>
        <v/>
      </c>
      <c r="M332" s="7" t="str">
        <f>IF(OR(B332="",J332=""),"",ROUND((J332-B332)*24,1))</f>
        <v/>
      </c>
      <c r="N332" s="7" t="str">
        <f>IF(OR(B332="",K332=""),"",ROUND((K332-B332)*24,1))</f>
        <v/>
      </c>
    </row>
    <row r="333" spans="1:14" x14ac:dyDescent="0.25">
      <c r="A333" s="3"/>
      <c r="B333" s="4"/>
      <c r="E333" s="5"/>
      <c r="J333" s="4"/>
      <c r="K333" s="4"/>
      <c r="L333" s="6" t="str">
        <f>IF(OR(B333="",G333=""),"",B333+IFERROR(VLOOKUP(G333,Listas!$D$2:$E$5,2,FALSE),0)/24)</f>
        <v/>
      </c>
      <c r="M333" s="7" t="str">
        <f>IF(OR(B333="",J333=""),"",ROUND((J333-B333)*24,1))</f>
        <v/>
      </c>
      <c r="N333" s="7" t="str">
        <f>IF(OR(B333="",K333=""),"",ROUND((K333-B333)*24,1))</f>
        <v/>
      </c>
    </row>
    <row r="334" spans="1:14" x14ac:dyDescent="0.25">
      <c r="A334" s="3"/>
      <c r="B334" s="4"/>
      <c r="E334" s="5"/>
      <c r="J334" s="4"/>
      <c r="K334" s="4"/>
      <c r="L334" s="6" t="str">
        <f>IF(OR(B334="",G334=""),"",B334+IFERROR(VLOOKUP(G334,Listas!$D$2:$E$5,2,FALSE),0)/24)</f>
        <v/>
      </c>
      <c r="M334" s="7" t="str">
        <f>IF(OR(B334="",J334=""),"",ROUND((J334-B334)*24,1))</f>
        <v/>
      </c>
      <c r="N334" s="7" t="str">
        <f>IF(OR(B334="",K334=""),"",ROUND((K334-B334)*24,1))</f>
        <v/>
      </c>
    </row>
    <row r="335" spans="1:14" x14ac:dyDescent="0.25">
      <c r="A335" s="3"/>
      <c r="B335" s="4"/>
      <c r="E335" s="5"/>
      <c r="J335" s="4"/>
      <c r="K335" s="4"/>
      <c r="L335" s="6" t="str">
        <f>IF(OR(B335="",G335=""),"",B335+IFERROR(VLOOKUP(G335,Listas!$D$2:$E$5,2,FALSE),0)/24)</f>
        <v/>
      </c>
      <c r="M335" s="7" t="str">
        <f>IF(OR(B335="",J335=""),"",ROUND((J335-B335)*24,1))</f>
        <v/>
      </c>
      <c r="N335" s="7" t="str">
        <f>IF(OR(B335="",K335=""),"",ROUND((K335-B335)*24,1))</f>
        <v/>
      </c>
    </row>
    <row r="336" spans="1:14" x14ac:dyDescent="0.25">
      <c r="A336" s="3"/>
      <c r="B336" s="4"/>
      <c r="E336" s="5"/>
      <c r="J336" s="4"/>
      <c r="K336" s="4"/>
      <c r="L336" s="6" t="str">
        <f>IF(OR(B336="",G336=""),"",B336+IFERROR(VLOOKUP(G336,Listas!$D$2:$E$5,2,FALSE),0)/24)</f>
        <v/>
      </c>
      <c r="M336" s="7" t="str">
        <f>IF(OR(B336="",J336=""),"",ROUND((J336-B336)*24,1))</f>
        <v/>
      </c>
      <c r="N336" s="7" t="str">
        <f>IF(OR(B336="",K336=""),"",ROUND((K336-B336)*24,1))</f>
        <v/>
      </c>
    </row>
    <row r="337" spans="1:14" x14ac:dyDescent="0.25">
      <c r="A337" s="3"/>
      <c r="B337" s="4"/>
      <c r="E337" s="5"/>
      <c r="J337" s="4"/>
      <c r="K337" s="4"/>
      <c r="L337" s="6" t="str">
        <f>IF(OR(B337="",G337=""),"",B337+IFERROR(VLOOKUP(G337,Listas!$D$2:$E$5,2,FALSE),0)/24)</f>
        <v/>
      </c>
      <c r="M337" s="7" t="str">
        <f>IF(OR(B337="",J337=""),"",ROUND((J337-B337)*24,1))</f>
        <v/>
      </c>
      <c r="N337" s="7" t="str">
        <f>IF(OR(B337="",K337=""),"",ROUND((K337-B337)*24,1))</f>
        <v/>
      </c>
    </row>
    <row r="338" spans="1:14" x14ac:dyDescent="0.25">
      <c r="A338" s="3"/>
      <c r="B338" s="4"/>
      <c r="E338" s="5"/>
      <c r="J338" s="4"/>
      <c r="K338" s="4"/>
      <c r="L338" s="6" t="str">
        <f>IF(OR(B338="",G338=""),"",B338+IFERROR(VLOOKUP(G338,Listas!$D$2:$E$5,2,FALSE),0)/24)</f>
        <v/>
      </c>
      <c r="M338" s="7" t="str">
        <f>IF(OR(B338="",J338=""),"",ROUND((J338-B338)*24,1))</f>
        <v/>
      </c>
      <c r="N338" s="7" t="str">
        <f>IF(OR(B338="",K338=""),"",ROUND((K338-B338)*24,1))</f>
        <v/>
      </c>
    </row>
    <row r="339" spans="1:14" x14ac:dyDescent="0.25">
      <c r="A339" s="3"/>
      <c r="B339" s="4"/>
      <c r="E339" s="5"/>
      <c r="J339" s="4"/>
      <c r="K339" s="4"/>
      <c r="L339" s="6" t="str">
        <f>IF(OR(B339="",G339=""),"",B339+IFERROR(VLOOKUP(G339,Listas!$D$2:$E$5,2,FALSE),0)/24)</f>
        <v/>
      </c>
      <c r="M339" s="7" t="str">
        <f>IF(OR(B339="",J339=""),"",ROUND((J339-B339)*24,1))</f>
        <v/>
      </c>
      <c r="N339" s="7" t="str">
        <f>IF(OR(B339="",K339=""),"",ROUND((K339-B339)*24,1))</f>
        <v/>
      </c>
    </row>
    <row r="340" spans="1:14" x14ac:dyDescent="0.25">
      <c r="A340" s="3"/>
      <c r="B340" s="4"/>
      <c r="E340" s="5"/>
      <c r="J340" s="4"/>
      <c r="K340" s="4"/>
      <c r="L340" s="6" t="str">
        <f>IF(OR(B340="",G340=""),"",B340+IFERROR(VLOOKUP(G340,Listas!$D$2:$E$5,2,FALSE),0)/24)</f>
        <v/>
      </c>
      <c r="M340" s="7" t="str">
        <f>IF(OR(B340="",J340=""),"",ROUND((J340-B340)*24,1))</f>
        <v/>
      </c>
      <c r="N340" s="7" t="str">
        <f>IF(OR(B340="",K340=""),"",ROUND((K340-B340)*24,1))</f>
        <v/>
      </c>
    </row>
    <row r="341" spans="1:14" x14ac:dyDescent="0.25">
      <c r="A341" s="3"/>
      <c r="B341" s="4"/>
      <c r="E341" s="5"/>
      <c r="J341" s="4"/>
      <c r="K341" s="4"/>
      <c r="L341" s="6" t="str">
        <f>IF(OR(B341="",G341=""),"",B341+IFERROR(VLOOKUP(G341,Listas!$D$2:$E$5,2,FALSE),0)/24)</f>
        <v/>
      </c>
      <c r="M341" s="7" t="str">
        <f>IF(OR(B341="",J341=""),"",ROUND((J341-B341)*24,1))</f>
        <v/>
      </c>
      <c r="N341" s="7" t="str">
        <f>IF(OR(B341="",K341=""),"",ROUND((K341-B341)*24,1))</f>
        <v/>
      </c>
    </row>
    <row r="342" spans="1:14" x14ac:dyDescent="0.25">
      <c r="A342" s="3"/>
      <c r="B342" s="4"/>
      <c r="E342" s="5"/>
      <c r="J342" s="4"/>
      <c r="K342" s="4"/>
      <c r="L342" s="6" t="str">
        <f>IF(OR(B342="",G342=""),"",B342+IFERROR(VLOOKUP(G342,Listas!$D$2:$E$5,2,FALSE),0)/24)</f>
        <v/>
      </c>
      <c r="M342" s="7" t="str">
        <f>IF(OR(B342="",J342=""),"",ROUND((J342-B342)*24,1))</f>
        <v/>
      </c>
      <c r="N342" s="7" t="str">
        <f>IF(OR(B342="",K342=""),"",ROUND((K342-B342)*24,1))</f>
        <v/>
      </c>
    </row>
    <row r="343" spans="1:14" x14ac:dyDescent="0.25">
      <c r="A343" s="3"/>
      <c r="B343" s="4"/>
      <c r="E343" s="5"/>
      <c r="J343" s="4"/>
      <c r="K343" s="4"/>
      <c r="L343" s="6" t="str">
        <f>IF(OR(B343="",G343=""),"",B343+IFERROR(VLOOKUP(G343,Listas!$D$2:$E$5,2,FALSE),0)/24)</f>
        <v/>
      </c>
      <c r="M343" s="7" t="str">
        <f>IF(OR(B343="",J343=""),"",ROUND((J343-B343)*24,1))</f>
        <v/>
      </c>
      <c r="N343" s="7" t="str">
        <f>IF(OR(B343="",K343=""),"",ROUND((K343-B343)*24,1))</f>
        <v/>
      </c>
    </row>
    <row r="344" spans="1:14" x14ac:dyDescent="0.25">
      <c r="A344" s="3"/>
      <c r="B344" s="4"/>
      <c r="E344" s="5"/>
      <c r="J344" s="4"/>
      <c r="K344" s="4"/>
      <c r="L344" s="6" t="str">
        <f>IF(OR(B344="",G344=""),"",B344+IFERROR(VLOOKUP(G344,Listas!$D$2:$E$5,2,FALSE),0)/24)</f>
        <v/>
      </c>
      <c r="M344" s="7" t="str">
        <f>IF(OR(B344="",J344=""),"",ROUND((J344-B344)*24,1))</f>
        <v/>
      </c>
      <c r="N344" s="7" t="str">
        <f>IF(OR(B344="",K344=""),"",ROUND((K344-B344)*24,1))</f>
        <v/>
      </c>
    </row>
    <row r="345" spans="1:14" x14ac:dyDescent="0.25">
      <c r="A345" s="3"/>
      <c r="B345" s="4"/>
      <c r="E345" s="5"/>
      <c r="J345" s="4"/>
      <c r="K345" s="4"/>
      <c r="L345" s="6" t="str">
        <f>IF(OR(B345="",G345=""),"",B345+IFERROR(VLOOKUP(G345,Listas!$D$2:$E$5,2,FALSE),0)/24)</f>
        <v/>
      </c>
      <c r="M345" s="7" t="str">
        <f>IF(OR(B345="",J345=""),"",ROUND((J345-B345)*24,1))</f>
        <v/>
      </c>
      <c r="N345" s="7" t="str">
        <f>IF(OR(B345="",K345=""),"",ROUND((K345-B345)*24,1))</f>
        <v/>
      </c>
    </row>
    <row r="346" spans="1:14" x14ac:dyDescent="0.25">
      <c r="A346" s="3"/>
      <c r="B346" s="4"/>
      <c r="E346" s="5"/>
      <c r="J346" s="4"/>
      <c r="K346" s="4"/>
      <c r="L346" s="6" t="str">
        <f>IF(OR(B346="",G346=""),"",B346+IFERROR(VLOOKUP(G346,Listas!$D$2:$E$5,2,FALSE),0)/24)</f>
        <v/>
      </c>
      <c r="M346" s="7" t="str">
        <f>IF(OR(B346="",J346=""),"",ROUND((J346-B346)*24,1))</f>
        <v/>
      </c>
      <c r="N346" s="7" t="str">
        <f>IF(OR(B346="",K346=""),"",ROUND((K346-B346)*24,1))</f>
        <v/>
      </c>
    </row>
    <row r="347" spans="1:14" x14ac:dyDescent="0.25">
      <c r="A347" s="3"/>
      <c r="B347" s="4"/>
      <c r="E347" s="5"/>
      <c r="J347" s="4"/>
      <c r="K347" s="4"/>
      <c r="L347" s="6" t="str">
        <f>IF(OR(B347="",G347=""),"",B347+IFERROR(VLOOKUP(G347,Listas!$D$2:$E$5,2,FALSE),0)/24)</f>
        <v/>
      </c>
      <c r="M347" s="7" t="str">
        <f>IF(OR(B347="",J347=""),"",ROUND((J347-B347)*24,1))</f>
        <v/>
      </c>
      <c r="N347" s="7" t="str">
        <f>IF(OR(B347="",K347=""),"",ROUND((K347-B347)*24,1))</f>
        <v/>
      </c>
    </row>
    <row r="348" spans="1:14" x14ac:dyDescent="0.25">
      <c r="A348" s="3"/>
      <c r="B348" s="4"/>
      <c r="E348" s="5"/>
      <c r="J348" s="4"/>
      <c r="K348" s="4"/>
      <c r="L348" s="6" t="str">
        <f>IF(OR(B348="",G348=""),"",B348+IFERROR(VLOOKUP(G348,Listas!$D$2:$E$5,2,FALSE),0)/24)</f>
        <v/>
      </c>
      <c r="M348" s="7" t="str">
        <f>IF(OR(B348="",J348=""),"",ROUND((J348-B348)*24,1))</f>
        <v/>
      </c>
      <c r="N348" s="7" t="str">
        <f>IF(OR(B348="",K348=""),"",ROUND((K348-B348)*24,1))</f>
        <v/>
      </c>
    </row>
    <row r="349" spans="1:14" x14ac:dyDescent="0.25">
      <c r="A349" s="3"/>
      <c r="B349" s="4"/>
      <c r="E349" s="5"/>
      <c r="J349" s="4"/>
      <c r="K349" s="4"/>
      <c r="L349" s="6" t="str">
        <f>IF(OR(B349="",G349=""),"",B349+IFERROR(VLOOKUP(G349,Listas!$D$2:$E$5,2,FALSE),0)/24)</f>
        <v/>
      </c>
      <c r="M349" s="7" t="str">
        <f>IF(OR(B349="",J349=""),"",ROUND((J349-B349)*24,1))</f>
        <v/>
      </c>
      <c r="N349" s="7" t="str">
        <f>IF(OR(B349="",K349=""),"",ROUND((K349-B349)*24,1))</f>
        <v/>
      </c>
    </row>
    <row r="350" spans="1:14" x14ac:dyDescent="0.25">
      <c r="A350" s="3"/>
      <c r="B350" s="4"/>
      <c r="E350" s="5"/>
      <c r="J350" s="4"/>
      <c r="K350" s="4"/>
      <c r="L350" s="6" t="str">
        <f>IF(OR(B350="",G350=""),"",B350+IFERROR(VLOOKUP(G350,Listas!$D$2:$E$5,2,FALSE),0)/24)</f>
        <v/>
      </c>
      <c r="M350" s="7" t="str">
        <f>IF(OR(B350="",J350=""),"",ROUND((J350-B350)*24,1))</f>
        <v/>
      </c>
      <c r="N350" s="7" t="str">
        <f>IF(OR(B350="",K350=""),"",ROUND((K350-B350)*24,1))</f>
        <v/>
      </c>
    </row>
    <row r="351" spans="1:14" x14ac:dyDescent="0.25">
      <c r="A351" s="3"/>
      <c r="B351" s="4"/>
      <c r="E351" s="5"/>
      <c r="J351" s="4"/>
      <c r="K351" s="4"/>
      <c r="L351" s="6" t="str">
        <f>IF(OR(B351="",G351=""),"",B351+IFERROR(VLOOKUP(G351,Listas!$D$2:$E$5,2,FALSE),0)/24)</f>
        <v/>
      </c>
      <c r="M351" s="7" t="str">
        <f>IF(OR(B351="",J351=""),"",ROUND((J351-B351)*24,1))</f>
        <v/>
      </c>
      <c r="N351" s="7" t="str">
        <f>IF(OR(B351="",K351=""),"",ROUND((K351-B351)*24,1))</f>
        <v/>
      </c>
    </row>
    <row r="352" spans="1:14" x14ac:dyDescent="0.25">
      <c r="A352" s="3"/>
      <c r="B352" s="4"/>
      <c r="E352" s="5"/>
      <c r="J352" s="4"/>
      <c r="K352" s="4"/>
      <c r="L352" s="6" t="str">
        <f>IF(OR(B352="",G352=""),"",B352+IFERROR(VLOOKUP(G352,Listas!$D$2:$E$5,2,FALSE),0)/24)</f>
        <v/>
      </c>
      <c r="M352" s="7" t="str">
        <f>IF(OR(B352="",J352=""),"",ROUND((J352-B352)*24,1))</f>
        <v/>
      </c>
      <c r="N352" s="7" t="str">
        <f>IF(OR(B352="",K352=""),"",ROUND((K352-B352)*24,1))</f>
        <v/>
      </c>
    </row>
    <row r="353" spans="1:14" x14ac:dyDescent="0.25">
      <c r="A353" s="3"/>
      <c r="B353" s="4"/>
      <c r="E353" s="5"/>
      <c r="J353" s="4"/>
      <c r="K353" s="4"/>
      <c r="L353" s="6" t="str">
        <f>IF(OR(B353="",G353=""),"",B353+IFERROR(VLOOKUP(G353,Listas!$D$2:$E$5,2,FALSE),0)/24)</f>
        <v/>
      </c>
      <c r="M353" s="7" t="str">
        <f>IF(OR(B353="",J353=""),"",ROUND((J353-B353)*24,1))</f>
        <v/>
      </c>
      <c r="N353" s="7" t="str">
        <f>IF(OR(B353="",K353=""),"",ROUND((K353-B353)*24,1))</f>
        <v/>
      </c>
    </row>
    <row r="354" spans="1:14" x14ac:dyDescent="0.25">
      <c r="A354" s="3"/>
      <c r="B354" s="4"/>
      <c r="E354" s="5"/>
      <c r="J354" s="4"/>
      <c r="K354" s="4"/>
      <c r="L354" s="6" t="str">
        <f>IF(OR(B354="",G354=""),"",B354+IFERROR(VLOOKUP(G354,Listas!$D$2:$E$5,2,FALSE),0)/24)</f>
        <v/>
      </c>
      <c r="M354" s="7" t="str">
        <f>IF(OR(B354="",J354=""),"",ROUND((J354-B354)*24,1))</f>
        <v/>
      </c>
      <c r="N354" s="7" t="str">
        <f>IF(OR(B354="",K354=""),"",ROUND((K354-B354)*24,1))</f>
        <v/>
      </c>
    </row>
    <row r="355" spans="1:14" x14ac:dyDescent="0.25">
      <c r="A355" s="3"/>
      <c r="B355" s="4"/>
      <c r="E355" s="5"/>
      <c r="J355" s="4"/>
      <c r="K355" s="4"/>
      <c r="L355" s="6" t="str">
        <f>IF(OR(B355="",G355=""),"",B355+IFERROR(VLOOKUP(G355,Listas!$D$2:$E$5,2,FALSE),0)/24)</f>
        <v/>
      </c>
      <c r="M355" s="7" t="str">
        <f>IF(OR(B355="",J355=""),"",ROUND((J355-B355)*24,1))</f>
        <v/>
      </c>
      <c r="N355" s="7" t="str">
        <f>IF(OR(B355="",K355=""),"",ROUND((K355-B355)*24,1))</f>
        <v/>
      </c>
    </row>
    <row r="356" spans="1:14" x14ac:dyDescent="0.25">
      <c r="A356" s="3"/>
      <c r="B356" s="4"/>
      <c r="E356" s="5"/>
      <c r="J356" s="4"/>
      <c r="K356" s="4"/>
      <c r="L356" s="6" t="str">
        <f>IF(OR(B356="",G356=""),"",B356+IFERROR(VLOOKUP(G356,Listas!$D$2:$E$5,2,FALSE),0)/24)</f>
        <v/>
      </c>
      <c r="M356" s="7" t="str">
        <f>IF(OR(B356="",J356=""),"",ROUND((J356-B356)*24,1))</f>
        <v/>
      </c>
      <c r="N356" s="7" t="str">
        <f>IF(OR(B356="",K356=""),"",ROUND((K356-B356)*24,1))</f>
        <v/>
      </c>
    </row>
    <row r="357" spans="1:14" x14ac:dyDescent="0.25">
      <c r="A357" s="3"/>
      <c r="B357" s="4"/>
      <c r="E357" s="5"/>
      <c r="J357" s="4"/>
      <c r="K357" s="4"/>
      <c r="L357" s="6" t="str">
        <f>IF(OR(B357="",G357=""),"",B357+IFERROR(VLOOKUP(G357,Listas!$D$2:$E$5,2,FALSE),0)/24)</f>
        <v/>
      </c>
      <c r="M357" s="7" t="str">
        <f>IF(OR(B357="",J357=""),"",ROUND((J357-B357)*24,1))</f>
        <v/>
      </c>
      <c r="N357" s="7" t="str">
        <f>IF(OR(B357="",K357=""),"",ROUND((K357-B357)*24,1))</f>
        <v/>
      </c>
    </row>
    <row r="358" spans="1:14" x14ac:dyDescent="0.25">
      <c r="A358" s="3"/>
      <c r="B358" s="4"/>
      <c r="E358" s="5"/>
      <c r="J358" s="4"/>
      <c r="K358" s="4"/>
      <c r="L358" s="6" t="str">
        <f>IF(OR(B358="",G358=""),"",B358+IFERROR(VLOOKUP(G358,Listas!$D$2:$E$5,2,FALSE),0)/24)</f>
        <v/>
      </c>
      <c r="M358" s="7" t="str">
        <f>IF(OR(B358="",J358=""),"",ROUND((J358-B358)*24,1))</f>
        <v/>
      </c>
      <c r="N358" s="7" t="str">
        <f>IF(OR(B358="",K358=""),"",ROUND((K358-B358)*24,1))</f>
        <v/>
      </c>
    </row>
    <row r="359" spans="1:14" x14ac:dyDescent="0.25">
      <c r="A359" s="3"/>
      <c r="B359" s="4"/>
      <c r="E359" s="5"/>
      <c r="J359" s="4"/>
      <c r="K359" s="4"/>
      <c r="L359" s="6" t="str">
        <f>IF(OR(B359="",G359=""),"",B359+IFERROR(VLOOKUP(G359,Listas!$D$2:$E$5,2,FALSE),0)/24)</f>
        <v/>
      </c>
      <c r="M359" s="7" t="str">
        <f>IF(OR(B359="",J359=""),"",ROUND((J359-B359)*24,1))</f>
        <v/>
      </c>
      <c r="N359" s="7" t="str">
        <f>IF(OR(B359="",K359=""),"",ROUND((K359-B359)*24,1))</f>
        <v/>
      </c>
    </row>
    <row r="360" spans="1:14" x14ac:dyDescent="0.25">
      <c r="A360" s="3"/>
      <c r="B360" s="4"/>
      <c r="E360" s="5"/>
      <c r="J360" s="4"/>
      <c r="K360" s="4"/>
      <c r="L360" s="6" t="str">
        <f>IF(OR(B360="",G360=""),"",B360+IFERROR(VLOOKUP(G360,Listas!$D$2:$E$5,2,FALSE),0)/24)</f>
        <v/>
      </c>
      <c r="M360" s="7" t="str">
        <f>IF(OR(B360="",J360=""),"",ROUND((J360-B360)*24,1))</f>
        <v/>
      </c>
      <c r="N360" s="7" t="str">
        <f>IF(OR(B360="",K360=""),"",ROUND((K360-B360)*24,1))</f>
        <v/>
      </c>
    </row>
    <row r="361" spans="1:14" x14ac:dyDescent="0.25">
      <c r="A361" s="3"/>
      <c r="B361" s="4"/>
      <c r="E361" s="5"/>
      <c r="J361" s="4"/>
      <c r="K361" s="4"/>
      <c r="L361" s="6" t="str">
        <f>IF(OR(B361="",G361=""),"",B361+IFERROR(VLOOKUP(G361,Listas!$D$2:$E$5,2,FALSE),0)/24)</f>
        <v/>
      </c>
      <c r="M361" s="7" t="str">
        <f>IF(OR(B361="",J361=""),"",ROUND((J361-B361)*24,1))</f>
        <v/>
      </c>
      <c r="N361" s="7" t="str">
        <f>IF(OR(B361="",K361=""),"",ROUND((K361-B361)*24,1))</f>
        <v/>
      </c>
    </row>
    <row r="362" spans="1:14" x14ac:dyDescent="0.25">
      <c r="A362" s="3"/>
      <c r="B362" s="4"/>
      <c r="E362" s="5"/>
      <c r="J362" s="4"/>
      <c r="K362" s="4"/>
      <c r="L362" s="6" t="str">
        <f>IF(OR(B362="",G362=""),"",B362+IFERROR(VLOOKUP(G362,Listas!$D$2:$E$5,2,FALSE),0)/24)</f>
        <v/>
      </c>
      <c r="M362" s="7" t="str">
        <f>IF(OR(B362="",J362=""),"",ROUND((J362-B362)*24,1))</f>
        <v/>
      </c>
      <c r="N362" s="7" t="str">
        <f>IF(OR(B362="",K362=""),"",ROUND((K362-B362)*24,1))</f>
        <v/>
      </c>
    </row>
    <row r="363" spans="1:14" x14ac:dyDescent="0.25">
      <c r="A363" s="3"/>
      <c r="B363" s="4"/>
      <c r="E363" s="5"/>
      <c r="J363" s="4"/>
      <c r="K363" s="4"/>
      <c r="L363" s="6" t="str">
        <f>IF(OR(B363="",G363=""),"",B363+IFERROR(VLOOKUP(G363,Listas!$D$2:$E$5,2,FALSE),0)/24)</f>
        <v/>
      </c>
      <c r="M363" s="7" t="str">
        <f>IF(OR(B363="",J363=""),"",ROUND((J363-B363)*24,1))</f>
        <v/>
      </c>
      <c r="N363" s="7" t="str">
        <f>IF(OR(B363="",K363=""),"",ROUND((K363-B363)*24,1))</f>
        <v/>
      </c>
    </row>
    <row r="364" spans="1:14" x14ac:dyDescent="0.25">
      <c r="A364" s="3"/>
      <c r="B364" s="4"/>
      <c r="E364" s="5"/>
      <c r="J364" s="4"/>
      <c r="K364" s="4"/>
      <c r="L364" s="6" t="str">
        <f>IF(OR(B364="",G364=""),"",B364+IFERROR(VLOOKUP(G364,Listas!$D$2:$E$5,2,FALSE),0)/24)</f>
        <v/>
      </c>
      <c r="M364" s="7" t="str">
        <f>IF(OR(B364="",J364=""),"",ROUND((J364-B364)*24,1))</f>
        <v/>
      </c>
      <c r="N364" s="7" t="str">
        <f>IF(OR(B364="",K364=""),"",ROUND((K364-B364)*24,1))</f>
        <v/>
      </c>
    </row>
    <row r="365" spans="1:14" x14ac:dyDescent="0.25">
      <c r="A365" s="3"/>
      <c r="B365" s="4"/>
      <c r="E365" s="5"/>
      <c r="J365" s="4"/>
      <c r="K365" s="4"/>
      <c r="L365" s="6" t="str">
        <f>IF(OR(B365="",G365=""),"",B365+IFERROR(VLOOKUP(G365,Listas!$D$2:$E$5,2,FALSE),0)/24)</f>
        <v/>
      </c>
      <c r="M365" s="7" t="str">
        <f>IF(OR(B365="",J365=""),"",ROUND((J365-B365)*24,1))</f>
        <v/>
      </c>
      <c r="N365" s="7" t="str">
        <f>IF(OR(B365="",K365=""),"",ROUND((K365-B365)*24,1))</f>
        <v/>
      </c>
    </row>
    <row r="366" spans="1:14" x14ac:dyDescent="0.25">
      <c r="A366" s="3"/>
      <c r="B366" s="4"/>
      <c r="E366" s="5"/>
      <c r="J366" s="4"/>
      <c r="K366" s="4"/>
      <c r="L366" s="6" t="str">
        <f>IF(OR(B366="",G366=""),"",B366+IFERROR(VLOOKUP(G366,Listas!$D$2:$E$5,2,FALSE),0)/24)</f>
        <v/>
      </c>
      <c r="M366" s="7" t="str">
        <f>IF(OR(B366="",J366=""),"",ROUND((J366-B366)*24,1))</f>
        <v/>
      </c>
      <c r="N366" s="7" t="str">
        <f>IF(OR(B366="",K366=""),"",ROUND((K366-B366)*24,1))</f>
        <v/>
      </c>
    </row>
    <row r="367" spans="1:14" x14ac:dyDescent="0.25">
      <c r="A367" s="3"/>
      <c r="B367" s="4"/>
      <c r="E367" s="5"/>
      <c r="J367" s="4"/>
      <c r="K367" s="4"/>
      <c r="L367" s="6" t="str">
        <f>IF(OR(B367="",G367=""),"",B367+IFERROR(VLOOKUP(G367,Listas!$D$2:$E$5,2,FALSE),0)/24)</f>
        <v/>
      </c>
      <c r="M367" s="7" t="str">
        <f>IF(OR(B367="",J367=""),"",ROUND((J367-B367)*24,1))</f>
        <v/>
      </c>
      <c r="N367" s="7" t="str">
        <f>IF(OR(B367="",K367=""),"",ROUND((K367-B367)*24,1))</f>
        <v/>
      </c>
    </row>
    <row r="368" spans="1:14" x14ac:dyDescent="0.25">
      <c r="A368" s="3"/>
      <c r="B368" s="4"/>
      <c r="E368" s="5"/>
      <c r="J368" s="4"/>
      <c r="K368" s="4"/>
      <c r="L368" s="6" t="str">
        <f>IF(OR(B368="",G368=""),"",B368+IFERROR(VLOOKUP(G368,Listas!$D$2:$E$5,2,FALSE),0)/24)</f>
        <v/>
      </c>
      <c r="M368" s="7" t="str">
        <f>IF(OR(B368="",J368=""),"",ROUND((J368-B368)*24,1))</f>
        <v/>
      </c>
      <c r="N368" s="7" t="str">
        <f>IF(OR(B368="",K368=""),"",ROUND((K368-B368)*24,1))</f>
        <v/>
      </c>
    </row>
    <row r="369" spans="1:14" x14ac:dyDescent="0.25">
      <c r="A369" s="3"/>
      <c r="B369" s="4"/>
      <c r="E369" s="5"/>
      <c r="J369" s="4"/>
      <c r="K369" s="4"/>
      <c r="L369" s="6" t="str">
        <f>IF(OR(B369="",G369=""),"",B369+IFERROR(VLOOKUP(G369,Listas!$D$2:$E$5,2,FALSE),0)/24)</f>
        <v/>
      </c>
      <c r="M369" s="7" t="str">
        <f>IF(OR(B369="",J369=""),"",ROUND((J369-B369)*24,1))</f>
        <v/>
      </c>
      <c r="N369" s="7" t="str">
        <f>IF(OR(B369="",K369=""),"",ROUND((K369-B369)*24,1))</f>
        <v/>
      </c>
    </row>
    <row r="370" spans="1:14" x14ac:dyDescent="0.25">
      <c r="A370" s="3"/>
      <c r="B370" s="4"/>
      <c r="E370" s="5"/>
      <c r="J370" s="4"/>
      <c r="K370" s="4"/>
      <c r="L370" s="6" t="str">
        <f>IF(OR(B370="",G370=""),"",B370+IFERROR(VLOOKUP(G370,Listas!$D$2:$E$5,2,FALSE),0)/24)</f>
        <v/>
      </c>
      <c r="M370" s="7" t="str">
        <f>IF(OR(B370="",J370=""),"",ROUND((J370-B370)*24,1))</f>
        <v/>
      </c>
      <c r="N370" s="7" t="str">
        <f>IF(OR(B370="",K370=""),"",ROUND((K370-B370)*24,1))</f>
        <v/>
      </c>
    </row>
    <row r="371" spans="1:14" x14ac:dyDescent="0.25">
      <c r="A371" s="3"/>
      <c r="B371" s="4"/>
      <c r="E371" s="5"/>
      <c r="J371" s="4"/>
      <c r="K371" s="4"/>
      <c r="L371" s="6" t="str">
        <f>IF(OR(B371="",G371=""),"",B371+IFERROR(VLOOKUP(G371,Listas!$D$2:$E$5,2,FALSE),0)/24)</f>
        <v/>
      </c>
      <c r="M371" s="7" t="str">
        <f>IF(OR(B371="",J371=""),"",ROUND((J371-B371)*24,1))</f>
        <v/>
      </c>
      <c r="N371" s="7" t="str">
        <f>IF(OR(B371="",K371=""),"",ROUND((K371-B371)*24,1))</f>
        <v/>
      </c>
    </row>
    <row r="372" spans="1:14" x14ac:dyDescent="0.25">
      <c r="A372" s="3"/>
      <c r="B372" s="4"/>
      <c r="E372" s="5"/>
      <c r="J372" s="4"/>
      <c r="K372" s="4"/>
      <c r="L372" s="6" t="str">
        <f>IF(OR(B372="",G372=""),"",B372+IFERROR(VLOOKUP(G372,Listas!$D$2:$E$5,2,FALSE),0)/24)</f>
        <v/>
      </c>
      <c r="M372" s="7" t="str">
        <f>IF(OR(B372="",J372=""),"",ROUND((J372-B372)*24,1))</f>
        <v/>
      </c>
      <c r="N372" s="7" t="str">
        <f>IF(OR(B372="",K372=""),"",ROUND((K372-B372)*24,1))</f>
        <v/>
      </c>
    </row>
    <row r="373" spans="1:14" x14ac:dyDescent="0.25">
      <c r="A373" s="3"/>
      <c r="B373" s="4"/>
      <c r="E373" s="5"/>
      <c r="J373" s="4"/>
      <c r="K373" s="4"/>
      <c r="L373" s="6" t="str">
        <f>IF(OR(B373="",G373=""),"",B373+IFERROR(VLOOKUP(G373,Listas!$D$2:$E$5,2,FALSE),0)/24)</f>
        <v/>
      </c>
      <c r="M373" s="7" t="str">
        <f>IF(OR(B373="",J373=""),"",ROUND((J373-B373)*24,1))</f>
        <v/>
      </c>
      <c r="N373" s="7" t="str">
        <f>IF(OR(B373="",K373=""),"",ROUND((K373-B373)*24,1))</f>
        <v/>
      </c>
    </row>
    <row r="374" spans="1:14" x14ac:dyDescent="0.25">
      <c r="A374" s="3"/>
      <c r="B374" s="4"/>
      <c r="E374" s="5"/>
      <c r="J374" s="4"/>
      <c r="K374" s="4"/>
      <c r="L374" s="6" t="str">
        <f>IF(OR(B374="",G374=""),"",B374+IFERROR(VLOOKUP(G374,Listas!$D$2:$E$5,2,FALSE),0)/24)</f>
        <v/>
      </c>
      <c r="M374" s="7" t="str">
        <f>IF(OR(B374="",J374=""),"",ROUND((J374-B374)*24,1))</f>
        <v/>
      </c>
      <c r="N374" s="7" t="str">
        <f>IF(OR(B374="",K374=""),"",ROUND((K374-B374)*24,1))</f>
        <v/>
      </c>
    </row>
    <row r="375" spans="1:14" x14ac:dyDescent="0.25">
      <c r="A375" s="3"/>
      <c r="B375" s="4"/>
      <c r="E375" s="5"/>
      <c r="J375" s="4"/>
      <c r="K375" s="4"/>
      <c r="L375" s="6" t="str">
        <f>IF(OR(B375="",G375=""),"",B375+IFERROR(VLOOKUP(G375,Listas!$D$2:$E$5,2,FALSE),0)/24)</f>
        <v/>
      </c>
      <c r="M375" s="7" t="str">
        <f>IF(OR(B375="",J375=""),"",ROUND((J375-B375)*24,1))</f>
        <v/>
      </c>
      <c r="N375" s="7" t="str">
        <f>IF(OR(B375="",K375=""),"",ROUND((K375-B375)*24,1))</f>
        <v/>
      </c>
    </row>
    <row r="376" spans="1:14" x14ac:dyDescent="0.25">
      <c r="A376" s="3"/>
      <c r="B376" s="4"/>
      <c r="E376" s="5"/>
      <c r="J376" s="4"/>
      <c r="K376" s="4"/>
      <c r="L376" s="6" t="str">
        <f>IF(OR(B376="",G376=""),"",B376+IFERROR(VLOOKUP(G376,Listas!$D$2:$E$5,2,FALSE),0)/24)</f>
        <v/>
      </c>
      <c r="M376" s="7" t="str">
        <f>IF(OR(B376="",J376=""),"",ROUND((J376-B376)*24,1))</f>
        <v/>
      </c>
      <c r="N376" s="7" t="str">
        <f>IF(OR(B376="",K376=""),"",ROUND((K376-B376)*24,1))</f>
        <v/>
      </c>
    </row>
    <row r="377" spans="1:14" x14ac:dyDescent="0.25">
      <c r="A377" s="3"/>
      <c r="B377" s="4"/>
      <c r="E377" s="5"/>
      <c r="J377" s="4"/>
      <c r="K377" s="4"/>
      <c r="L377" s="6" t="str">
        <f>IF(OR(B377="",G377=""),"",B377+IFERROR(VLOOKUP(G377,Listas!$D$2:$E$5,2,FALSE),0)/24)</f>
        <v/>
      </c>
      <c r="M377" s="7" t="str">
        <f>IF(OR(B377="",J377=""),"",ROUND((J377-B377)*24,1))</f>
        <v/>
      </c>
      <c r="N377" s="7" t="str">
        <f>IF(OR(B377="",K377=""),"",ROUND((K377-B377)*24,1))</f>
        <v/>
      </c>
    </row>
    <row r="378" spans="1:14" x14ac:dyDescent="0.25">
      <c r="A378" s="3"/>
      <c r="B378" s="4"/>
      <c r="E378" s="5"/>
      <c r="J378" s="4"/>
      <c r="K378" s="4"/>
      <c r="L378" s="6" t="str">
        <f>IF(OR(B378="",G378=""),"",B378+IFERROR(VLOOKUP(G378,Listas!$D$2:$E$5,2,FALSE),0)/24)</f>
        <v/>
      </c>
      <c r="M378" s="7" t="str">
        <f>IF(OR(B378="",J378=""),"",ROUND((J378-B378)*24,1))</f>
        <v/>
      </c>
      <c r="N378" s="7" t="str">
        <f>IF(OR(B378="",K378=""),"",ROUND((K378-B378)*24,1))</f>
        <v/>
      </c>
    </row>
    <row r="379" spans="1:14" x14ac:dyDescent="0.25">
      <c r="A379" s="3"/>
      <c r="B379" s="4"/>
      <c r="E379" s="5"/>
      <c r="J379" s="4"/>
      <c r="K379" s="4"/>
      <c r="L379" s="6" t="str">
        <f>IF(OR(B379="",G379=""),"",B379+IFERROR(VLOOKUP(G379,Listas!$D$2:$E$5,2,FALSE),0)/24)</f>
        <v/>
      </c>
      <c r="M379" s="7" t="str">
        <f>IF(OR(B379="",J379=""),"",ROUND((J379-B379)*24,1))</f>
        <v/>
      </c>
      <c r="N379" s="7" t="str">
        <f>IF(OR(B379="",K379=""),"",ROUND((K379-B379)*24,1))</f>
        <v/>
      </c>
    </row>
    <row r="380" spans="1:14" x14ac:dyDescent="0.25">
      <c r="A380" s="3"/>
      <c r="B380" s="4"/>
      <c r="E380" s="5"/>
      <c r="J380" s="4"/>
      <c r="K380" s="4"/>
      <c r="L380" s="6" t="str">
        <f>IF(OR(B380="",G380=""),"",B380+IFERROR(VLOOKUP(G380,Listas!$D$2:$E$5,2,FALSE),0)/24)</f>
        <v/>
      </c>
      <c r="M380" s="7" t="str">
        <f>IF(OR(B380="",J380=""),"",ROUND((J380-B380)*24,1))</f>
        <v/>
      </c>
      <c r="N380" s="7" t="str">
        <f>IF(OR(B380="",K380=""),"",ROUND((K380-B380)*24,1))</f>
        <v/>
      </c>
    </row>
    <row r="381" spans="1:14" x14ac:dyDescent="0.25">
      <c r="A381" s="3"/>
      <c r="B381" s="4"/>
      <c r="E381" s="5"/>
      <c r="J381" s="4"/>
      <c r="K381" s="4"/>
      <c r="L381" s="6" t="str">
        <f>IF(OR(B381="",G381=""),"",B381+IFERROR(VLOOKUP(G381,Listas!$D$2:$E$5,2,FALSE),0)/24)</f>
        <v/>
      </c>
      <c r="M381" s="7" t="str">
        <f>IF(OR(B381="",J381=""),"",ROUND((J381-B381)*24,1))</f>
        <v/>
      </c>
      <c r="N381" s="7" t="str">
        <f>IF(OR(B381="",K381=""),"",ROUND((K381-B381)*24,1))</f>
        <v/>
      </c>
    </row>
    <row r="382" spans="1:14" x14ac:dyDescent="0.25">
      <c r="A382" s="3"/>
      <c r="B382" s="4"/>
      <c r="E382" s="5"/>
      <c r="J382" s="4"/>
      <c r="K382" s="4"/>
      <c r="L382" s="6" t="str">
        <f>IF(OR(B382="",G382=""),"",B382+IFERROR(VLOOKUP(G382,Listas!$D$2:$E$5,2,FALSE),0)/24)</f>
        <v/>
      </c>
      <c r="M382" s="7" t="str">
        <f>IF(OR(B382="",J382=""),"",ROUND((J382-B382)*24,1))</f>
        <v/>
      </c>
      <c r="N382" s="7" t="str">
        <f>IF(OR(B382="",K382=""),"",ROUND((K382-B382)*24,1))</f>
        <v/>
      </c>
    </row>
    <row r="383" spans="1:14" x14ac:dyDescent="0.25">
      <c r="A383" s="3"/>
      <c r="B383" s="4"/>
      <c r="E383" s="5"/>
      <c r="J383" s="4"/>
      <c r="K383" s="4"/>
      <c r="L383" s="6" t="str">
        <f>IF(OR(B383="",G383=""),"",B383+IFERROR(VLOOKUP(G383,Listas!$D$2:$E$5,2,FALSE),0)/24)</f>
        <v/>
      </c>
      <c r="M383" s="7" t="str">
        <f>IF(OR(B383="",J383=""),"",ROUND((J383-B383)*24,1))</f>
        <v/>
      </c>
      <c r="N383" s="7" t="str">
        <f>IF(OR(B383="",K383=""),"",ROUND((K383-B383)*24,1))</f>
        <v/>
      </c>
    </row>
    <row r="384" spans="1:14" x14ac:dyDescent="0.25">
      <c r="A384" s="3"/>
      <c r="B384" s="4"/>
      <c r="E384" s="5"/>
      <c r="J384" s="4"/>
      <c r="K384" s="4"/>
      <c r="L384" s="6" t="str">
        <f>IF(OR(B384="",G384=""),"",B384+IFERROR(VLOOKUP(G384,Listas!$D$2:$E$5,2,FALSE),0)/24)</f>
        <v/>
      </c>
      <c r="M384" s="7" t="str">
        <f>IF(OR(B384="",J384=""),"",ROUND((J384-B384)*24,1))</f>
        <v/>
      </c>
      <c r="N384" s="7" t="str">
        <f>IF(OR(B384="",K384=""),"",ROUND((K384-B384)*24,1))</f>
        <v/>
      </c>
    </row>
    <row r="385" spans="1:14" x14ac:dyDescent="0.25">
      <c r="A385" s="3"/>
      <c r="B385" s="4"/>
      <c r="E385" s="5"/>
      <c r="J385" s="4"/>
      <c r="K385" s="4"/>
      <c r="L385" s="6" t="str">
        <f>IF(OR(B385="",G385=""),"",B385+IFERROR(VLOOKUP(G385,Listas!$D$2:$E$5,2,FALSE),0)/24)</f>
        <v/>
      </c>
      <c r="M385" s="7" t="str">
        <f>IF(OR(B385="",J385=""),"",ROUND((J385-B385)*24,1))</f>
        <v/>
      </c>
      <c r="N385" s="7" t="str">
        <f>IF(OR(B385="",K385=""),"",ROUND((K385-B385)*24,1))</f>
        <v/>
      </c>
    </row>
    <row r="386" spans="1:14" x14ac:dyDescent="0.25">
      <c r="A386" s="3"/>
      <c r="B386" s="4"/>
      <c r="E386" s="5"/>
      <c r="J386" s="4"/>
      <c r="K386" s="4"/>
      <c r="L386" s="6" t="str">
        <f>IF(OR(B386="",G386=""),"",B386+IFERROR(VLOOKUP(G386,Listas!$D$2:$E$5,2,FALSE),0)/24)</f>
        <v/>
      </c>
      <c r="M386" s="7" t="str">
        <f>IF(OR(B386="",J386=""),"",ROUND((J386-B386)*24,1))</f>
        <v/>
      </c>
      <c r="N386" s="7" t="str">
        <f>IF(OR(B386="",K386=""),"",ROUND((K386-B386)*24,1))</f>
        <v/>
      </c>
    </row>
    <row r="387" spans="1:14" x14ac:dyDescent="0.25">
      <c r="A387" s="3"/>
      <c r="B387" s="4"/>
      <c r="E387" s="5"/>
      <c r="J387" s="4"/>
      <c r="K387" s="4"/>
      <c r="L387" s="6" t="str">
        <f>IF(OR(B387="",G387=""),"",B387+IFERROR(VLOOKUP(G387,Listas!$D$2:$E$5,2,FALSE),0)/24)</f>
        <v/>
      </c>
      <c r="M387" s="7" t="str">
        <f>IF(OR(B387="",J387=""),"",ROUND((J387-B387)*24,1))</f>
        <v/>
      </c>
      <c r="N387" s="7" t="str">
        <f>IF(OR(B387="",K387=""),"",ROUND((K387-B387)*24,1))</f>
        <v/>
      </c>
    </row>
    <row r="388" spans="1:14" x14ac:dyDescent="0.25">
      <c r="A388" s="3"/>
      <c r="B388" s="4"/>
      <c r="E388" s="5"/>
      <c r="J388" s="4"/>
      <c r="K388" s="4"/>
      <c r="L388" s="6" t="str">
        <f>IF(OR(B388="",G388=""),"",B388+IFERROR(VLOOKUP(G388,Listas!$D$2:$E$5,2,FALSE),0)/24)</f>
        <v/>
      </c>
      <c r="M388" s="7" t="str">
        <f>IF(OR(B388="",J388=""),"",ROUND((J388-B388)*24,1))</f>
        <v/>
      </c>
      <c r="N388" s="7" t="str">
        <f>IF(OR(B388="",K388=""),"",ROUND((K388-B388)*24,1))</f>
        <v/>
      </c>
    </row>
    <row r="389" spans="1:14" x14ac:dyDescent="0.25">
      <c r="A389" s="3"/>
      <c r="B389" s="4"/>
      <c r="E389" s="5"/>
      <c r="J389" s="4"/>
      <c r="K389" s="4"/>
      <c r="L389" s="6" t="str">
        <f>IF(OR(B389="",G389=""),"",B389+IFERROR(VLOOKUP(G389,Listas!$D$2:$E$5,2,FALSE),0)/24)</f>
        <v/>
      </c>
      <c r="M389" s="7" t="str">
        <f>IF(OR(B389="",J389=""),"",ROUND((J389-B389)*24,1))</f>
        <v/>
      </c>
      <c r="N389" s="7" t="str">
        <f>IF(OR(B389="",K389=""),"",ROUND((K389-B389)*24,1))</f>
        <v/>
      </c>
    </row>
    <row r="390" spans="1:14" x14ac:dyDescent="0.25">
      <c r="A390" s="3"/>
      <c r="B390" s="4"/>
      <c r="E390" s="5"/>
      <c r="J390" s="4"/>
      <c r="K390" s="4"/>
      <c r="L390" s="6" t="str">
        <f>IF(OR(B390="",G390=""),"",B390+IFERROR(VLOOKUP(G390,Listas!$D$2:$E$5,2,FALSE),0)/24)</f>
        <v/>
      </c>
      <c r="M390" s="7" t="str">
        <f>IF(OR(B390="",J390=""),"",ROUND((J390-B390)*24,1))</f>
        <v/>
      </c>
      <c r="N390" s="7" t="str">
        <f>IF(OR(B390="",K390=""),"",ROUND((K390-B390)*24,1))</f>
        <v/>
      </c>
    </row>
    <row r="391" spans="1:14" x14ac:dyDescent="0.25">
      <c r="A391" s="3"/>
      <c r="B391" s="4"/>
      <c r="E391" s="5"/>
      <c r="J391" s="4"/>
      <c r="K391" s="4"/>
      <c r="L391" s="6" t="str">
        <f>IF(OR(B391="",G391=""),"",B391+IFERROR(VLOOKUP(G391,Listas!$D$2:$E$5,2,FALSE),0)/24)</f>
        <v/>
      </c>
      <c r="M391" s="7" t="str">
        <f>IF(OR(B391="",J391=""),"",ROUND((J391-B391)*24,1))</f>
        <v/>
      </c>
      <c r="N391" s="7" t="str">
        <f>IF(OR(B391="",K391=""),"",ROUND((K391-B391)*24,1))</f>
        <v/>
      </c>
    </row>
    <row r="392" spans="1:14" x14ac:dyDescent="0.25">
      <c r="A392" s="3"/>
      <c r="B392" s="4"/>
      <c r="E392" s="5"/>
      <c r="J392" s="4"/>
      <c r="K392" s="4"/>
      <c r="L392" s="6" t="str">
        <f>IF(OR(B392="",G392=""),"",B392+IFERROR(VLOOKUP(G392,Listas!$D$2:$E$5,2,FALSE),0)/24)</f>
        <v/>
      </c>
      <c r="M392" s="7" t="str">
        <f>IF(OR(B392="",J392=""),"",ROUND((J392-B392)*24,1))</f>
        <v/>
      </c>
      <c r="N392" s="7" t="str">
        <f>IF(OR(B392="",K392=""),"",ROUND((K392-B392)*24,1))</f>
        <v/>
      </c>
    </row>
    <row r="393" spans="1:14" x14ac:dyDescent="0.25">
      <c r="A393" s="3"/>
      <c r="B393" s="4"/>
      <c r="E393" s="5"/>
      <c r="J393" s="4"/>
      <c r="K393" s="4"/>
      <c r="L393" s="6" t="str">
        <f>IF(OR(B393="",G393=""),"",B393+IFERROR(VLOOKUP(G393,Listas!$D$2:$E$5,2,FALSE),0)/24)</f>
        <v/>
      </c>
      <c r="M393" s="7" t="str">
        <f>IF(OR(B393="",J393=""),"",ROUND((J393-B393)*24,1))</f>
        <v/>
      </c>
      <c r="N393" s="7" t="str">
        <f>IF(OR(B393="",K393=""),"",ROUND((K393-B393)*24,1))</f>
        <v/>
      </c>
    </row>
    <row r="394" spans="1:14" x14ac:dyDescent="0.25">
      <c r="A394" s="3"/>
      <c r="B394" s="4"/>
      <c r="E394" s="5"/>
      <c r="J394" s="4"/>
      <c r="K394" s="4"/>
      <c r="L394" s="6" t="str">
        <f>IF(OR(B394="",G394=""),"",B394+IFERROR(VLOOKUP(G394,Listas!$D$2:$E$5,2,FALSE),0)/24)</f>
        <v/>
      </c>
      <c r="M394" s="7" t="str">
        <f>IF(OR(B394="",J394=""),"",ROUND((J394-B394)*24,1))</f>
        <v/>
      </c>
      <c r="N394" s="7" t="str">
        <f>IF(OR(B394="",K394=""),"",ROUND((K394-B394)*24,1))</f>
        <v/>
      </c>
    </row>
    <row r="395" spans="1:14" x14ac:dyDescent="0.25">
      <c r="A395" s="3"/>
      <c r="B395" s="4"/>
      <c r="E395" s="5"/>
      <c r="J395" s="4"/>
      <c r="K395" s="4"/>
      <c r="L395" s="6" t="str">
        <f>IF(OR(B395="",G395=""),"",B395+IFERROR(VLOOKUP(G395,Listas!$D$2:$E$5,2,FALSE),0)/24)</f>
        <v/>
      </c>
      <c r="M395" s="7" t="str">
        <f>IF(OR(B395="",J395=""),"",ROUND((J395-B395)*24,1))</f>
        <v/>
      </c>
      <c r="N395" s="7" t="str">
        <f>IF(OR(B395="",K395=""),"",ROUND((K395-B395)*24,1))</f>
        <v/>
      </c>
    </row>
    <row r="396" spans="1:14" x14ac:dyDescent="0.25">
      <c r="A396" s="3"/>
      <c r="B396" s="4"/>
      <c r="E396" s="5"/>
      <c r="J396" s="4"/>
      <c r="K396" s="4"/>
      <c r="L396" s="6" t="str">
        <f>IF(OR(B396="",G396=""),"",B396+IFERROR(VLOOKUP(G396,Listas!$D$2:$E$5,2,FALSE),0)/24)</f>
        <v/>
      </c>
      <c r="M396" s="7" t="str">
        <f>IF(OR(B396="",J396=""),"",ROUND((J396-B396)*24,1))</f>
        <v/>
      </c>
      <c r="N396" s="7" t="str">
        <f>IF(OR(B396="",K396=""),"",ROUND((K396-B396)*24,1))</f>
        <v/>
      </c>
    </row>
    <row r="397" spans="1:14" x14ac:dyDescent="0.25">
      <c r="A397" s="3"/>
      <c r="B397" s="4"/>
      <c r="E397" s="5"/>
      <c r="J397" s="4"/>
      <c r="K397" s="4"/>
      <c r="L397" s="6" t="str">
        <f>IF(OR(B397="",G397=""),"",B397+IFERROR(VLOOKUP(G397,Listas!$D$2:$E$5,2,FALSE),0)/24)</f>
        <v/>
      </c>
      <c r="M397" s="7" t="str">
        <f>IF(OR(B397="",J397=""),"",ROUND((J397-B397)*24,1))</f>
        <v/>
      </c>
      <c r="N397" s="7" t="str">
        <f>IF(OR(B397="",K397=""),"",ROUND((K397-B397)*24,1))</f>
        <v/>
      </c>
    </row>
    <row r="398" spans="1:14" x14ac:dyDescent="0.25">
      <c r="A398" s="3"/>
      <c r="B398" s="4"/>
      <c r="E398" s="5"/>
      <c r="J398" s="4"/>
      <c r="K398" s="4"/>
      <c r="L398" s="6" t="str">
        <f>IF(OR(B398="",G398=""),"",B398+IFERROR(VLOOKUP(G398,Listas!$D$2:$E$5,2,FALSE),0)/24)</f>
        <v/>
      </c>
      <c r="M398" s="7" t="str">
        <f>IF(OR(B398="",J398=""),"",ROUND((J398-B398)*24,1))</f>
        <v/>
      </c>
      <c r="N398" s="7" t="str">
        <f>IF(OR(B398="",K398=""),"",ROUND((K398-B398)*24,1))</f>
        <v/>
      </c>
    </row>
    <row r="399" spans="1:14" x14ac:dyDescent="0.25">
      <c r="A399" s="3"/>
      <c r="B399" s="4"/>
      <c r="E399" s="5"/>
      <c r="J399" s="4"/>
      <c r="K399" s="4"/>
      <c r="L399" s="6" t="str">
        <f>IF(OR(B399="",G399=""),"",B399+IFERROR(VLOOKUP(G399,Listas!$D$2:$E$5,2,FALSE),0)/24)</f>
        <v/>
      </c>
      <c r="M399" s="7" t="str">
        <f>IF(OR(B399="",J399=""),"",ROUND((J399-B399)*24,1))</f>
        <v/>
      </c>
      <c r="N399" s="7" t="str">
        <f>IF(OR(B399="",K399=""),"",ROUND((K399-B399)*24,1))</f>
        <v/>
      </c>
    </row>
    <row r="400" spans="1:14" x14ac:dyDescent="0.25">
      <c r="A400" s="3"/>
      <c r="B400" s="4"/>
      <c r="E400" s="5"/>
      <c r="J400" s="4"/>
      <c r="K400" s="4"/>
      <c r="L400" s="6" t="str">
        <f>IF(OR(B400="",G400=""),"",B400+IFERROR(VLOOKUP(G400,Listas!$D$2:$E$5,2,FALSE),0)/24)</f>
        <v/>
      </c>
      <c r="M400" s="7" t="str">
        <f>IF(OR(B400="",J400=""),"",ROUND((J400-B400)*24,1))</f>
        <v/>
      </c>
      <c r="N400" s="7" t="str">
        <f>IF(OR(B400="",K400=""),"",ROUND((K400-B400)*24,1))</f>
        <v/>
      </c>
    </row>
    <row r="401" spans="1:14" x14ac:dyDescent="0.25">
      <c r="A401" s="3"/>
      <c r="B401" s="4"/>
      <c r="E401" s="5"/>
      <c r="J401" s="4"/>
      <c r="K401" s="4"/>
      <c r="L401" s="6" t="str">
        <f>IF(OR(B401="",G401=""),"",B401+IFERROR(VLOOKUP(G401,Listas!$D$2:$E$5,2,FALSE),0)/24)</f>
        <v/>
      </c>
      <c r="M401" s="7" t="str">
        <f>IF(OR(B401="",J401=""),"",ROUND((J401-B401)*24,1))</f>
        <v/>
      </c>
      <c r="N401" s="7" t="str">
        <f>IF(OR(B401="",K401=""),"",ROUND((K401-B401)*24,1))</f>
        <v/>
      </c>
    </row>
    <row r="402" spans="1:14" x14ac:dyDescent="0.25">
      <c r="A402" s="3"/>
      <c r="B402" s="4"/>
      <c r="E402" s="5"/>
      <c r="J402" s="4"/>
      <c r="K402" s="4"/>
      <c r="L402" s="6" t="str">
        <f>IF(OR(B402="",G402=""),"",B402+IFERROR(VLOOKUP(G402,Listas!$D$2:$E$5,2,FALSE),0)/24)</f>
        <v/>
      </c>
      <c r="M402" s="7" t="str">
        <f>IF(OR(B402="",J402=""),"",ROUND((J402-B402)*24,1))</f>
        <v/>
      </c>
      <c r="N402" s="7" t="str">
        <f>IF(OR(B402="",K402=""),"",ROUND((K402-B402)*24,1))</f>
        <v/>
      </c>
    </row>
    <row r="403" spans="1:14" x14ac:dyDescent="0.25">
      <c r="A403" s="3"/>
      <c r="B403" s="4"/>
      <c r="E403" s="5"/>
      <c r="J403" s="4"/>
      <c r="K403" s="4"/>
      <c r="L403" s="6" t="str">
        <f>IF(OR(B403="",G403=""),"",B403+IFERROR(VLOOKUP(G403,Listas!$D$2:$E$5,2,FALSE),0)/24)</f>
        <v/>
      </c>
      <c r="M403" s="7" t="str">
        <f>IF(OR(B403="",J403=""),"",ROUND((J403-B403)*24,1))</f>
        <v/>
      </c>
      <c r="N403" s="7" t="str">
        <f>IF(OR(B403="",K403=""),"",ROUND((K403-B403)*24,1))</f>
        <v/>
      </c>
    </row>
    <row r="404" spans="1:14" x14ac:dyDescent="0.25">
      <c r="A404" s="3"/>
      <c r="B404" s="4"/>
      <c r="E404" s="5"/>
      <c r="J404" s="4"/>
      <c r="K404" s="4"/>
      <c r="L404" s="6" t="str">
        <f>IF(OR(B404="",G404=""),"",B404+IFERROR(VLOOKUP(G404,Listas!$D$2:$E$5,2,FALSE),0)/24)</f>
        <v/>
      </c>
      <c r="M404" s="7" t="str">
        <f>IF(OR(B404="",J404=""),"",ROUND((J404-B404)*24,1))</f>
        <v/>
      </c>
      <c r="N404" s="7" t="str">
        <f>IF(OR(B404="",K404=""),"",ROUND((K404-B404)*24,1))</f>
        <v/>
      </c>
    </row>
    <row r="405" spans="1:14" x14ac:dyDescent="0.25">
      <c r="A405" s="3"/>
      <c r="B405" s="4"/>
      <c r="E405" s="5"/>
      <c r="J405" s="4"/>
      <c r="K405" s="4"/>
      <c r="L405" s="6" t="str">
        <f>IF(OR(B405="",G405=""),"",B405+IFERROR(VLOOKUP(G405,Listas!$D$2:$E$5,2,FALSE),0)/24)</f>
        <v/>
      </c>
      <c r="M405" s="7" t="str">
        <f>IF(OR(B405="",J405=""),"",ROUND((J405-B405)*24,1))</f>
        <v/>
      </c>
      <c r="N405" s="7" t="str">
        <f>IF(OR(B405="",K405=""),"",ROUND((K405-B405)*24,1))</f>
        <v/>
      </c>
    </row>
    <row r="406" spans="1:14" x14ac:dyDescent="0.25">
      <c r="A406" s="3"/>
      <c r="B406" s="4"/>
      <c r="E406" s="5"/>
      <c r="J406" s="4"/>
      <c r="K406" s="4"/>
      <c r="L406" s="6" t="str">
        <f>IF(OR(B406="",G406=""),"",B406+IFERROR(VLOOKUP(G406,Listas!$D$2:$E$5,2,FALSE),0)/24)</f>
        <v/>
      </c>
      <c r="M406" s="7" t="str">
        <f>IF(OR(B406="",J406=""),"",ROUND((J406-B406)*24,1))</f>
        <v/>
      </c>
      <c r="N406" s="7" t="str">
        <f>IF(OR(B406="",K406=""),"",ROUND((K406-B406)*24,1))</f>
        <v/>
      </c>
    </row>
    <row r="407" spans="1:14" x14ac:dyDescent="0.25">
      <c r="A407" s="3"/>
      <c r="B407" s="4"/>
      <c r="E407" s="5"/>
      <c r="J407" s="4"/>
      <c r="K407" s="4"/>
      <c r="L407" s="6" t="str">
        <f>IF(OR(B407="",G407=""),"",B407+IFERROR(VLOOKUP(G407,Listas!$D$2:$E$5,2,FALSE),0)/24)</f>
        <v/>
      </c>
      <c r="M407" s="7" t="str">
        <f>IF(OR(B407="",J407=""),"",ROUND((J407-B407)*24,1))</f>
        <v/>
      </c>
      <c r="N407" s="7" t="str">
        <f>IF(OR(B407="",K407=""),"",ROUND((K407-B407)*24,1))</f>
        <v/>
      </c>
    </row>
    <row r="408" spans="1:14" x14ac:dyDescent="0.25">
      <c r="A408" s="3"/>
      <c r="B408" s="4"/>
      <c r="E408" s="5"/>
      <c r="J408" s="4"/>
      <c r="K408" s="4"/>
      <c r="L408" s="6" t="str">
        <f>IF(OR(B408="",G408=""),"",B408+IFERROR(VLOOKUP(G408,Listas!$D$2:$E$5,2,FALSE),0)/24)</f>
        <v/>
      </c>
      <c r="M408" s="7" t="str">
        <f>IF(OR(B408="",J408=""),"",ROUND((J408-B408)*24,1))</f>
        <v/>
      </c>
      <c r="N408" s="7" t="str">
        <f>IF(OR(B408="",K408=""),"",ROUND((K408-B408)*24,1))</f>
        <v/>
      </c>
    </row>
    <row r="409" spans="1:14" x14ac:dyDescent="0.25">
      <c r="A409" s="3"/>
      <c r="B409" s="4"/>
      <c r="E409" s="5"/>
      <c r="J409" s="4"/>
      <c r="K409" s="4"/>
      <c r="L409" s="6" t="str">
        <f>IF(OR(B409="",G409=""),"",B409+IFERROR(VLOOKUP(G409,Listas!$D$2:$E$5,2,FALSE),0)/24)</f>
        <v/>
      </c>
      <c r="M409" s="7" t="str">
        <f>IF(OR(B409="",J409=""),"",ROUND((J409-B409)*24,1))</f>
        <v/>
      </c>
      <c r="N409" s="7" t="str">
        <f>IF(OR(B409="",K409=""),"",ROUND((K409-B409)*24,1))</f>
        <v/>
      </c>
    </row>
    <row r="410" spans="1:14" x14ac:dyDescent="0.25">
      <c r="A410" s="3"/>
      <c r="B410" s="4"/>
      <c r="E410" s="5"/>
      <c r="J410" s="4"/>
      <c r="K410" s="4"/>
      <c r="L410" s="6" t="str">
        <f>IF(OR(B410="",G410=""),"",B410+IFERROR(VLOOKUP(G410,Listas!$D$2:$E$5,2,FALSE),0)/24)</f>
        <v/>
      </c>
      <c r="M410" s="7" t="str">
        <f>IF(OR(B410="",J410=""),"",ROUND((J410-B410)*24,1))</f>
        <v/>
      </c>
      <c r="N410" s="7" t="str">
        <f>IF(OR(B410="",K410=""),"",ROUND((K410-B410)*24,1))</f>
        <v/>
      </c>
    </row>
    <row r="411" spans="1:14" x14ac:dyDescent="0.25">
      <c r="A411" s="3"/>
      <c r="B411" s="4"/>
      <c r="E411" s="5"/>
      <c r="J411" s="4"/>
      <c r="K411" s="4"/>
      <c r="L411" s="6" t="str">
        <f>IF(OR(B411="",G411=""),"",B411+IFERROR(VLOOKUP(G411,Listas!$D$2:$E$5,2,FALSE),0)/24)</f>
        <v/>
      </c>
      <c r="M411" s="7" t="str">
        <f>IF(OR(B411="",J411=""),"",ROUND((J411-B411)*24,1))</f>
        <v/>
      </c>
      <c r="N411" s="7" t="str">
        <f>IF(OR(B411="",K411=""),"",ROUND((K411-B411)*24,1))</f>
        <v/>
      </c>
    </row>
    <row r="412" spans="1:14" x14ac:dyDescent="0.25">
      <c r="A412" s="3"/>
      <c r="B412" s="4"/>
      <c r="E412" s="5"/>
      <c r="J412" s="4"/>
      <c r="K412" s="4"/>
      <c r="L412" s="6" t="str">
        <f>IF(OR(B412="",G412=""),"",B412+IFERROR(VLOOKUP(G412,Listas!$D$2:$E$5,2,FALSE),0)/24)</f>
        <v/>
      </c>
      <c r="M412" s="7" t="str">
        <f>IF(OR(B412="",J412=""),"",ROUND((J412-B412)*24,1))</f>
        <v/>
      </c>
      <c r="N412" s="7" t="str">
        <f>IF(OR(B412="",K412=""),"",ROUND((K412-B412)*24,1))</f>
        <v/>
      </c>
    </row>
    <row r="413" spans="1:14" x14ac:dyDescent="0.25">
      <c r="A413" s="3"/>
      <c r="B413" s="4"/>
      <c r="E413" s="5"/>
      <c r="J413" s="4"/>
      <c r="K413" s="4"/>
      <c r="L413" s="6" t="str">
        <f>IF(OR(B413="",G413=""),"",B413+IFERROR(VLOOKUP(G413,Listas!$D$2:$E$5,2,FALSE),0)/24)</f>
        <v/>
      </c>
      <c r="M413" s="7" t="str">
        <f>IF(OR(B413="",J413=""),"",ROUND((J413-B413)*24,1))</f>
        <v/>
      </c>
      <c r="N413" s="7" t="str">
        <f>IF(OR(B413="",K413=""),"",ROUND((K413-B413)*24,1))</f>
        <v/>
      </c>
    </row>
    <row r="414" spans="1:14" x14ac:dyDescent="0.25">
      <c r="A414" s="3"/>
      <c r="B414" s="4"/>
      <c r="E414" s="5"/>
      <c r="J414" s="4"/>
      <c r="K414" s="4"/>
      <c r="L414" s="6" t="str">
        <f>IF(OR(B414="",G414=""),"",B414+IFERROR(VLOOKUP(G414,Listas!$D$2:$E$5,2,FALSE),0)/24)</f>
        <v/>
      </c>
      <c r="M414" s="7" t="str">
        <f>IF(OR(B414="",J414=""),"",ROUND((J414-B414)*24,1))</f>
        <v/>
      </c>
      <c r="N414" s="7" t="str">
        <f>IF(OR(B414="",K414=""),"",ROUND((K414-B414)*24,1))</f>
        <v/>
      </c>
    </row>
    <row r="415" spans="1:14" x14ac:dyDescent="0.25">
      <c r="A415" s="3"/>
      <c r="B415" s="4"/>
      <c r="E415" s="5"/>
      <c r="J415" s="4"/>
      <c r="K415" s="4"/>
      <c r="L415" s="6" t="str">
        <f>IF(OR(B415="",G415=""),"",B415+IFERROR(VLOOKUP(G415,Listas!$D$2:$E$5,2,FALSE),0)/24)</f>
        <v/>
      </c>
      <c r="M415" s="7" t="str">
        <f>IF(OR(B415="",J415=""),"",ROUND((J415-B415)*24,1))</f>
        <v/>
      </c>
      <c r="N415" s="7" t="str">
        <f>IF(OR(B415="",K415=""),"",ROUND((K415-B415)*24,1))</f>
        <v/>
      </c>
    </row>
    <row r="416" spans="1:14" x14ac:dyDescent="0.25">
      <c r="A416" s="3"/>
      <c r="B416" s="4"/>
      <c r="E416" s="5"/>
      <c r="J416" s="4"/>
      <c r="K416" s="4"/>
      <c r="L416" s="6" t="str">
        <f>IF(OR(B416="",G416=""),"",B416+IFERROR(VLOOKUP(G416,Listas!$D$2:$E$5,2,FALSE),0)/24)</f>
        <v/>
      </c>
      <c r="M416" s="7" t="str">
        <f>IF(OR(B416="",J416=""),"",ROUND((J416-B416)*24,1))</f>
        <v/>
      </c>
      <c r="N416" s="7" t="str">
        <f>IF(OR(B416="",K416=""),"",ROUND((K416-B416)*24,1))</f>
        <v/>
      </c>
    </row>
    <row r="417" spans="1:14" x14ac:dyDescent="0.25">
      <c r="A417" s="3"/>
      <c r="B417" s="4"/>
      <c r="E417" s="5"/>
      <c r="J417" s="4"/>
      <c r="K417" s="4"/>
      <c r="L417" s="6" t="str">
        <f>IF(OR(B417="",G417=""),"",B417+IFERROR(VLOOKUP(G417,Listas!$D$2:$E$5,2,FALSE),0)/24)</f>
        <v/>
      </c>
      <c r="M417" s="7" t="str">
        <f>IF(OR(B417="",J417=""),"",ROUND((J417-B417)*24,1))</f>
        <v/>
      </c>
      <c r="N417" s="7" t="str">
        <f>IF(OR(B417="",K417=""),"",ROUND((K417-B417)*24,1))</f>
        <v/>
      </c>
    </row>
    <row r="418" spans="1:14" x14ac:dyDescent="0.25">
      <c r="A418" s="3"/>
      <c r="B418" s="4"/>
      <c r="E418" s="5"/>
      <c r="J418" s="4"/>
      <c r="K418" s="4"/>
      <c r="L418" s="6" t="str">
        <f>IF(OR(B418="",G418=""),"",B418+IFERROR(VLOOKUP(G418,Listas!$D$2:$E$5,2,FALSE),0)/24)</f>
        <v/>
      </c>
      <c r="M418" s="7" t="str">
        <f>IF(OR(B418="",J418=""),"",ROUND((J418-B418)*24,1))</f>
        <v/>
      </c>
      <c r="N418" s="7" t="str">
        <f>IF(OR(B418="",K418=""),"",ROUND((K418-B418)*24,1))</f>
        <v/>
      </c>
    </row>
    <row r="419" spans="1:14" x14ac:dyDescent="0.25">
      <c r="A419" s="3"/>
      <c r="B419" s="4"/>
      <c r="E419" s="5"/>
      <c r="J419" s="4"/>
      <c r="K419" s="4"/>
      <c r="L419" s="6" t="str">
        <f>IF(OR(B419="",G419=""),"",B419+IFERROR(VLOOKUP(G419,Listas!$D$2:$E$5,2,FALSE),0)/24)</f>
        <v/>
      </c>
      <c r="M419" s="7" t="str">
        <f>IF(OR(B419="",J419=""),"",ROUND((J419-B419)*24,1))</f>
        <v/>
      </c>
      <c r="N419" s="7" t="str">
        <f>IF(OR(B419="",K419=""),"",ROUND((K419-B419)*24,1))</f>
        <v/>
      </c>
    </row>
    <row r="420" spans="1:14" x14ac:dyDescent="0.25">
      <c r="A420" s="3"/>
      <c r="B420" s="4"/>
      <c r="E420" s="5"/>
      <c r="J420" s="4"/>
      <c r="K420" s="4"/>
      <c r="L420" s="6" t="str">
        <f>IF(OR(B420="",G420=""),"",B420+IFERROR(VLOOKUP(G420,Listas!$D$2:$E$5,2,FALSE),0)/24)</f>
        <v/>
      </c>
      <c r="M420" s="7" t="str">
        <f>IF(OR(B420="",J420=""),"",ROUND((J420-B420)*24,1))</f>
        <v/>
      </c>
      <c r="N420" s="7" t="str">
        <f>IF(OR(B420="",K420=""),"",ROUND((K420-B420)*24,1))</f>
        <v/>
      </c>
    </row>
    <row r="421" spans="1:14" x14ac:dyDescent="0.25">
      <c r="A421" s="3"/>
      <c r="B421" s="4"/>
      <c r="E421" s="5"/>
      <c r="J421" s="4"/>
      <c r="K421" s="4"/>
      <c r="L421" s="6" t="str">
        <f>IF(OR(B421="",G421=""),"",B421+IFERROR(VLOOKUP(G421,Listas!$D$2:$E$5,2,FALSE),0)/24)</f>
        <v/>
      </c>
      <c r="M421" s="7" t="str">
        <f>IF(OR(B421="",J421=""),"",ROUND((J421-B421)*24,1))</f>
        <v/>
      </c>
      <c r="N421" s="7" t="str">
        <f>IF(OR(B421="",K421=""),"",ROUND((K421-B421)*24,1))</f>
        <v/>
      </c>
    </row>
    <row r="422" spans="1:14" x14ac:dyDescent="0.25">
      <c r="A422" s="3"/>
      <c r="B422" s="4"/>
      <c r="E422" s="5"/>
      <c r="J422" s="4"/>
      <c r="K422" s="4"/>
      <c r="L422" s="6" t="str">
        <f>IF(OR(B422="",G422=""),"",B422+IFERROR(VLOOKUP(G422,Listas!$D$2:$E$5,2,FALSE),0)/24)</f>
        <v/>
      </c>
      <c r="M422" s="7" t="str">
        <f>IF(OR(B422="",J422=""),"",ROUND((J422-B422)*24,1))</f>
        <v/>
      </c>
      <c r="N422" s="7" t="str">
        <f>IF(OR(B422="",K422=""),"",ROUND((K422-B422)*24,1))</f>
        <v/>
      </c>
    </row>
    <row r="423" spans="1:14" x14ac:dyDescent="0.25">
      <c r="A423" s="3"/>
      <c r="B423" s="4"/>
      <c r="E423" s="5"/>
      <c r="J423" s="4"/>
      <c r="K423" s="4"/>
      <c r="L423" s="6" t="str">
        <f>IF(OR(B423="",G423=""),"",B423+IFERROR(VLOOKUP(G423,Listas!$D$2:$E$5,2,FALSE),0)/24)</f>
        <v/>
      </c>
      <c r="M423" s="7" t="str">
        <f>IF(OR(B423="",J423=""),"",ROUND((J423-B423)*24,1))</f>
        <v/>
      </c>
      <c r="N423" s="7" t="str">
        <f>IF(OR(B423="",K423=""),"",ROUND((K423-B423)*24,1))</f>
        <v/>
      </c>
    </row>
    <row r="424" spans="1:14" x14ac:dyDescent="0.25">
      <c r="A424" s="3"/>
      <c r="B424" s="4"/>
      <c r="E424" s="5"/>
      <c r="J424" s="4"/>
      <c r="K424" s="4"/>
      <c r="L424" s="6" t="str">
        <f>IF(OR(B424="",G424=""),"",B424+IFERROR(VLOOKUP(G424,Listas!$D$2:$E$5,2,FALSE),0)/24)</f>
        <v/>
      </c>
      <c r="M424" s="7" t="str">
        <f>IF(OR(B424="",J424=""),"",ROUND((J424-B424)*24,1))</f>
        <v/>
      </c>
      <c r="N424" s="7" t="str">
        <f>IF(OR(B424="",K424=""),"",ROUND((K424-B424)*24,1))</f>
        <v/>
      </c>
    </row>
    <row r="425" spans="1:14" x14ac:dyDescent="0.25">
      <c r="A425" s="3"/>
      <c r="B425" s="4"/>
      <c r="E425" s="5"/>
      <c r="J425" s="4"/>
      <c r="K425" s="4"/>
      <c r="L425" s="6" t="str">
        <f>IF(OR(B425="",G425=""),"",B425+IFERROR(VLOOKUP(G425,Listas!$D$2:$E$5,2,FALSE),0)/24)</f>
        <v/>
      </c>
      <c r="M425" s="7" t="str">
        <f>IF(OR(B425="",J425=""),"",ROUND((J425-B425)*24,1))</f>
        <v/>
      </c>
      <c r="N425" s="7" t="str">
        <f>IF(OR(B425="",K425=""),"",ROUND((K425-B425)*24,1))</f>
        <v/>
      </c>
    </row>
    <row r="426" spans="1:14" x14ac:dyDescent="0.25">
      <c r="A426" s="3"/>
      <c r="B426" s="4"/>
      <c r="E426" s="5"/>
      <c r="J426" s="4"/>
      <c r="K426" s="4"/>
      <c r="L426" s="6" t="str">
        <f>IF(OR(B426="",G426=""),"",B426+IFERROR(VLOOKUP(G426,Listas!$D$2:$E$5,2,FALSE),0)/24)</f>
        <v/>
      </c>
      <c r="M426" s="7" t="str">
        <f>IF(OR(B426="",J426=""),"",ROUND((J426-B426)*24,1))</f>
        <v/>
      </c>
      <c r="N426" s="7" t="str">
        <f>IF(OR(B426="",K426=""),"",ROUND((K426-B426)*24,1))</f>
        <v/>
      </c>
    </row>
    <row r="427" spans="1:14" x14ac:dyDescent="0.25">
      <c r="A427" s="3"/>
      <c r="B427" s="4"/>
      <c r="E427" s="5"/>
      <c r="J427" s="4"/>
      <c r="K427" s="4"/>
      <c r="L427" s="6" t="str">
        <f>IF(OR(B427="",G427=""),"",B427+IFERROR(VLOOKUP(G427,Listas!$D$2:$E$5,2,FALSE),0)/24)</f>
        <v/>
      </c>
      <c r="M427" s="7" t="str">
        <f>IF(OR(B427="",J427=""),"",ROUND((J427-B427)*24,1))</f>
        <v/>
      </c>
      <c r="N427" s="7" t="str">
        <f>IF(OR(B427="",K427=""),"",ROUND((K427-B427)*24,1))</f>
        <v/>
      </c>
    </row>
    <row r="428" spans="1:14" x14ac:dyDescent="0.25">
      <c r="A428" s="3"/>
      <c r="B428" s="4"/>
      <c r="E428" s="5"/>
      <c r="J428" s="4"/>
      <c r="K428" s="4"/>
      <c r="L428" s="6" t="str">
        <f>IF(OR(B428="",G428=""),"",B428+IFERROR(VLOOKUP(G428,Listas!$D$2:$E$5,2,FALSE),0)/24)</f>
        <v/>
      </c>
      <c r="M428" s="7" t="str">
        <f>IF(OR(B428="",J428=""),"",ROUND((J428-B428)*24,1))</f>
        <v/>
      </c>
      <c r="N428" s="7" t="str">
        <f>IF(OR(B428="",K428=""),"",ROUND((K428-B428)*24,1))</f>
        <v/>
      </c>
    </row>
    <row r="429" spans="1:14" x14ac:dyDescent="0.25">
      <c r="A429" s="3"/>
      <c r="B429" s="4"/>
      <c r="E429" s="5"/>
      <c r="J429" s="4"/>
      <c r="K429" s="4"/>
      <c r="L429" s="6" t="str">
        <f>IF(OR(B429="",G429=""),"",B429+IFERROR(VLOOKUP(G429,Listas!$D$2:$E$5,2,FALSE),0)/24)</f>
        <v/>
      </c>
      <c r="M429" s="7" t="str">
        <f>IF(OR(B429="",J429=""),"",ROUND((J429-B429)*24,1))</f>
        <v/>
      </c>
      <c r="N429" s="7" t="str">
        <f>IF(OR(B429="",K429=""),"",ROUND((K429-B429)*24,1))</f>
        <v/>
      </c>
    </row>
    <row r="430" spans="1:14" x14ac:dyDescent="0.25">
      <c r="A430" s="3"/>
      <c r="B430" s="4"/>
      <c r="E430" s="5"/>
      <c r="J430" s="4"/>
      <c r="K430" s="4"/>
      <c r="L430" s="6" t="str">
        <f>IF(OR(B430="",G430=""),"",B430+IFERROR(VLOOKUP(G430,Listas!$D$2:$E$5,2,FALSE),0)/24)</f>
        <v/>
      </c>
      <c r="M430" s="7" t="str">
        <f>IF(OR(B430="",J430=""),"",ROUND((J430-B430)*24,1))</f>
        <v/>
      </c>
      <c r="N430" s="7" t="str">
        <f>IF(OR(B430="",K430=""),"",ROUND((K430-B430)*24,1))</f>
        <v/>
      </c>
    </row>
    <row r="431" spans="1:14" x14ac:dyDescent="0.25">
      <c r="A431" s="3"/>
      <c r="B431" s="4"/>
      <c r="E431" s="5"/>
      <c r="J431" s="4"/>
      <c r="K431" s="4"/>
      <c r="L431" s="6" t="str">
        <f>IF(OR(B431="",G431=""),"",B431+IFERROR(VLOOKUP(G431,Listas!$D$2:$E$5,2,FALSE),0)/24)</f>
        <v/>
      </c>
      <c r="M431" s="7" t="str">
        <f>IF(OR(B431="",J431=""),"",ROUND((J431-B431)*24,1))</f>
        <v/>
      </c>
      <c r="N431" s="7" t="str">
        <f>IF(OR(B431="",K431=""),"",ROUND((K431-B431)*24,1))</f>
        <v/>
      </c>
    </row>
    <row r="432" spans="1:14" x14ac:dyDescent="0.25">
      <c r="A432" s="3"/>
      <c r="B432" s="4"/>
      <c r="E432" s="5"/>
      <c r="J432" s="4"/>
      <c r="K432" s="4"/>
      <c r="L432" s="6" t="str">
        <f>IF(OR(B432="",G432=""),"",B432+IFERROR(VLOOKUP(G432,Listas!$D$2:$E$5,2,FALSE),0)/24)</f>
        <v/>
      </c>
      <c r="M432" s="7" t="str">
        <f>IF(OR(B432="",J432=""),"",ROUND((J432-B432)*24,1))</f>
        <v/>
      </c>
      <c r="N432" s="7" t="str">
        <f>IF(OR(B432="",K432=""),"",ROUND((K432-B432)*24,1))</f>
        <v/>
      </c>
    </row>
    <row r="433" spans="1:14" x14ac:dyDescent="0.25">
      <c r="A433" s="3"/>
      <c r="B433" s="4"/>
      <c r="E433" s="5"/>
      <c r="J433" s="4"/>
      <c r="K433" s="4"/>
      <c r="L433" s="6" t="str">
        <f>IF(OR(B433="",G433=""),"",B433+IFERROR(VLOOKUP(G433,Listas!$D$2:$E$5,2,FALSE),0)/24)</f>
        <v/>
      </c>
      <c r="M433" s="7" t="str">
        <f>IF(OR(B433="",J433=""),"",ROUND((J433-B433)*24,1))</f>
        <v/>
      </c>
      <c r="N433" s="7" t="str">
        <f>IF(OR(B433="",K433=""),"",ROUND((K433-B433)*24,1))</f>
        <v/>
      </c>
    </row>
    <row r="434" spans="1:14" x14ac:dyDescent="0.25">
      <c r="A434" s="3"/>
      <c r="B434" s="4"/>
      <c r="E434" s="5"/>
      <c r="J434" s="4"/>
      <c r="K434" s="4"/>
      <c r="L434" s="6" t="str">
        <f>IF(OR(B434="",G434=""),"",B434+IFERROR(VLOOKUP(G434,Listas!$D$2:$E$5,2,FALSE),0)/24)</f>
        <v/>
      </c>
      <c r="M434" s="7" t="str">
        <f>IF(OR(B434="",J434=""),"",ROUND((J434-B434)*24,1))</f>
        <v/>
      </c>
      <c r="N434" s="7" t="str">
        <f>IF(OR(B434="",K434=""),"",ROUND((K434-B434)*24,1))</f>
        <v/>
      </c>
    </row>
    <row r="435" spans="1:14" x14ac:dyDescent="0.25">
      <c r="A435" s="3"/>
      <c r="B435" s="4"/>
      <c r="E435" s="5"/>
      <c r="J435" s="4"/>
      <c r="K435" s="4"/>
      <c r="L435" s="6" t="str">
        <f>IF(OR(B435="",G435=""),"",B435+IFERROR(VLOOKUP(G435,Listas!$D$2:$E$5,2,FALSE),0)/24)</f>
        <v/>
      </c>
      <c r="M435" s="7" t="str">
        <f>IF(OR(B435="",J435=""),"",ROUND((J435-B435)*24,1))</f>
        <v/>
      </c>
      <c r="N435" s="7" t="str">
        <f>IF(OR(B435="",K435=""),"",ROUND((K435-B435)*24,1))</f>
        <v/>
      </c>
    </row>
    <row r="436" spans="1:14" x14ac:dyDescent="0.25">
      <c r="A436" s="3"/>
      <c r="B436" s="4"/>
      <c r="E436" s="5"/>
      <c r="J436" s="4"/>
      <c r="K436" s="4"/>
      <c r="L436" s="6" t="str">
        <f>IF(OR(B436="",G436=""),"",B436+IFERROR(VLOOKUP(G436,Listas!$D$2:$E$5,2,FALSE),0)/24)</f>
        <v/>
      </c>
      <c r="M436" s="7" t="str">
        <f>IF(OR(B436="",J436=""),"",ROUND((J436-B436)*24,1))</f>
        <v/>
      </c>
      <c r="N436" s="7" t="str">
        <f>IF(OR(B436="",K436=""),"",ROUND((K436-B436)*24,1))</f>
        <v/>
      </c>
    </row>
    <row r="437" spans="1:14" x14ac:dyDescent="0.25">
      <c r="A437" s="3"/>
      <c r="B437" s="4"/>
      <c r="E437" s="5"/>
      <c r="J437" s="4"/>
      <c r="K437" s="4"/>
      <c r="L437" s="6" t="str">
        <f>IF(OR(B437="",G437=""),"",B437+IFERROR(VLOOKUP(G437,Listas!$D$2:$E$5,2,FALSE),0)/24)</f>
        <v/>
      </c>
      <c r="M437" s="7" t="str">
        <f>IF(OR(B437="",J437=""),"",ROUND((J437-B437)*24,1))</f>
        <v/>
      </c>
      <c r="N437" s="7" t="str">
        <f>IF(OR(B437="",K437=""),"",ROUND((K437-B437)*24,1))</f>
        <v/>
      </c>
    </row>
    <row r="438" spans="1:14" x14ac:dyDescent="0.25">
      <c r="A438" s="3"/>
      <c r="B438" s="4"/>
      <c r="E438" s="5"/>
      <c r="J438" s="4"/>
      <c r="K438" s="4"/>
      <c r="L438" s="6" t="str">
        <f>IF(OR(B438="",G438=""),"",B438+IFERROR(VLOOKUP(G438,Listas!$D$2:$E$5,2,FALSE),0)/24)</f>
        <v/>
      </c>
      <c r="M438" s="7" t="str">
        <f>IF(OR(B438="",J438=""),"",ROUND((J438-B438)*24,1))</f>
        <v/>
      </c>
      <c r="N438" s="7" t="str">
        <f>IF(OR(B438="",K438=""),"",ROUND((K438-B438)*24,1))</f>
        <v/>
      </c>
    </row>
    <row r="439" spans="1:14" x14ac:dyDescent="0.25">
      <c r="A439" s="3"/>
      <c r="B439" s="4"/>
      <c r="E439" s="5"/>
      <c r="J439" s="4"/>
      <c r="K439" s="4"/>
      <c r="L439" s="6" t="str">
        <f>IF(OR(B439="",G439=""),"",B439+IFERROR(VLOOKUP(G439,Listas!$D$2:$E$5,2,FALSE),0)/24)</f>
        <v/>
      </c>
      <c r="M439" s="7" t="str">
        <f>IF(OR(B439="",J439=""),"",ROUND((J439-B439)*24,1))</f>
        <v/>
      </c>
      <c r="N439" s="7" t="str">
        <f>IF(OR(B439="",K439=""),"",ROUND((K439-B439)*24,1))</f>
        <v/>
      </c>
    </row>
    <row r="440" spans="1:14" x14ac:dyDescent="0.25">
      <c r="A440" s="3"/>
      <c r="B440" s="4"/>
      <c r="E440" s="5"/>
      <c r="J440" s="4"/>
      <c r="K440" s="4"/>
      <c r="L440" s="6" t="str">
        <f>IF(OR(B440="",G440=""),"",B440+IFERROR(VLOOKUP(G440,Listas!$D$2:$E$5,2,FALSE),0)/24)</f>
        <v/>
      </c>
      <c r="M440" s="7" t="str">
        <f>IF(OR(B440="",J440=""),"",ROUND((J440-B440)*24,1))</f>
        <v/>
      </c>
      <c r="N440" s="7" t="str">
        <f>IF(OR(B440="",K440=""),"",ROUND((K440-B440)*24,1))</f>
        <v/>
      </c>
    </row>
    <row r="441" spans="1:14" x14ac:dyDescent="0.25">
      <c r="A441" s="3"/>
      <c r="B441" s="4"/>
      <c r="E441" s="5"/>
      <c r="J441" s="4"/>
      <c r="K441" s="4"/>
      <c r="L441" s="6" t="str">
        <f>IF(OR(B441="",G441=""),"",B441+IFERROR(VLOOKUP(G441,Listas!$D$2:$E$5,2,FALSE),0)/24)</f>
        <v/>
      </c>
      <c r="M441" s="7" t="str">
        <f>IF(OR(B441="",J441=""),"",ROUND((J441-B441)*24,1))</f>
        <v/>
      </c>
      <c r="N441" s="7" t="str">
        <f>IF(OR(B441="",K441=""),"",ROUND((K441-B441)*24,1))</f>
        <v/>
      </c>
    </row>
    <row r="442" spans="1:14" x14ac:dyDescent="0.25">
      <c r="A442" s="3"/>
      <c r="B442" s="4"/>
      <c r="E442" s="5"/>
      <c r="J442" s="4"/>
      <c r="K442" s="4"/>
      <c r="L442" s="6" t="str">
        <f>IF(OR(B442="",G442=""),"",B442+IFERROR(VLOOKUP(G442,Listas!$D$2:$E$5,2,FALSE),0)/24)</f>
        <v/>
      </c>
      <c r="M442" s="7" t="str">
        <f>IF(OR(B442="",J442=""),"",ROUND((J442-B442)*24,1))</f>
        <v/>
      </c>
      <c r="N442" s="7" t="str">
        <f>IF(OR(B442="",K442=""),"",ROUND((K442-B442)*24,1))</f>
        <v/>
      </c>
    </row>
    <row r="443" spans="1:14" x14ac:dyDescent="0.25">
      <c r="A443" s="3"/>
      <c r="B443" s="4"/>
      <c r="E443" s="5"/>
      <c r="J443" s="4"/>
      <c r="K443" s="4"/>
      <c r="L443" s="6" t="str">
        <f>IF(OR(B443="",G443=""),"",B443+IFERROR(VLOOKUP(G443,Listas!$D$2:$E$5,2,FALSE),0)/24)</f>
        <v/>
      </c>
      <c r="M443" s="7" t="str">
        <f>IF(OR(B443="",J443=""),"",ROUND((J443-B443)*24,1))</f>
        <v/>
      </c>
      <c r="N443" s="7" t="str">
        <f>IF(OR(B443="",K443=""),"",ROUND((K443-B443)*24,1))</f>
        <v/>
      </c>
    </row>
    <row r="444" spans="1:14" x14ac:dyDescent="0.25">
      <c r="A444" s="3"/>
      <c r="B444" s="4"/>
      <c r="E444" s="5"/>
      <c r="J444" s="4"/>
      <c r="K444" s="4"/>
      <c r="L444" s="6" t="str">
        <f>IF(OR(B444="",G444=""),"",B444+IFERROR(VLOOKUP(G444,Listas!$D$2:$E$5,2,FALSE),0)/24)</f>
        <v/>
      </c>
      <c r="M444" s="7" t="str">
        <f>IF(OR(B444="",J444=""),"",ROUND((J444-B444)*24,1))</f>
        <v/>
      </c>
      <c r="N444" s="7" t="str">
        <f>IF(OR(B444="",K444=""),"",ROUND((K444-B444)*24,1))</f>
        <v/>
      </c>
    </row>
    <row r="445" spans="1:14" x14ac:dyDescent="0.25">
      <c r="A445" s="3"/>
      <c r="B445" s="4"/>
      <c r="E445" s="5"/>
      <c r="J445" s="4"/>
      <c r="K445" s="4"/>
      <c r="L445" s="6" t="str">
        <f>IF(OR(B445="",G445=""),"",B445+IFERROR(VLOOKUP(G445,Listas!$D$2:$E$5,2,FALSE),0)/24)</f>
        <v/>
      </c>
      <c r="M445" s="7" t="str">
        <f>IF(OR(B445="",J445=""),"",ROUND((J445-B445)*24,1))</f>
        <v/>
      </c>
      <c r="N445" s="7" t="str">
        <f>IF(OR(B445="",K445=""),"",ROUND((K445-B445)*24,1))</f>
        <v/>
      </c>
    </row>
    <row r="446" spans="1:14" x14ac:dyDescent="0.25">
      <c r="A446" s="3"/>
      <c r="B446" s="4"/>
      <c r="E446" s="5"/>
      <c r="J446" s="4"/>
      <c r="K446" s="4"/>
      <c r="L446" s="6" t="str">
        <f>IF(OR(B446="",G446=""),"",B446+IFERROR(VLOOKUP(G446,Listas!$D$2:$E$5,2,FALSE),0)/24)</f>
        <v/>
      </c>
      <c r="M446" s="7" t="str">
        <f>IF(OR(B446="",J446=""),"",ROUND((J446-B446)*24,1))</f>
        <v/>
      </c>
      <c r="N446" s="7" t="str">
        <f>IF(OR(B446="",K446=""),"",ROUND((K446-B446)*24,1))</f>
        <v/>
      </c>
    </row>
    <row r="447" spans="1:14" x14ac:dyDescent="0.25">
      <c r="A447" s="3"/>
      <c r="B447" s="4"/>
      <c r="E447" s="5"/>
      <c r="J447" s="4"/>
      <c r="K447" s="4"/>
      <c r="L447" s="6" t="str">
        <f>IF(OR(B447="",G447=""),"",B447+IFERROR(VLOOKUP(G447,Listas!$D$2:$E$5,2,FALSE),0)/24)</f>
        <v/>
      </c>
      <c r="M447" s="7" t="str">
        <f>IF(OR(B447="",J447=""),"",ROUND((J447-B447)*24,1))</f>
        <v/>
      </c>
      <c r="N447" s="7" t="str">
        <f>IF(OR(B447="",K447=""),"",ROUND((K447-B447)*24,1))</f>
        <v/>
      </c>
    </row>
    <row r="448" spans="1:14" x14ac:dyDescent="0.25">
      <c r="A448" s="3"/>
      <c r="B448" s="4"/>
      <c r="E448" s="5"/>
      <c r="J448" s="4"/>
      <c r="K448" s="4"/>
      <c r="L448" s="6" t="str">
        <f>IF(OR(B448="",G448=""),"",B448+IFERROR(VLOOKUP(G448,Listas!$D$2:$E$5,2,FALSE),0)/24)</f>
        <v/>
      </c>
      <c r="M448" s="7" t="str">
        <f>IF(OR(B448="",J448=""),"",ROUND((J448-B448)*24,1))</f>
        <v/>
      </c>
      <c r="N448" s="7" t="str">
        <f>IF(OR(B448="",K448=""),"",ROUND((K448-B448)*24,1))</f>
        <v/>
      </c>
    </row>
    <row r="449" spans="1:14" x14ac:dyDescent="0.25">
      <c r="A449" s="3"/>
      <c r="B449" s="4"/>
      <c r="E449" s="5"/>
      <c r="J449" s="4"/>
      <c r="K449" s="4"/>
      <c r="L449" s="6" t="str">
        <f>IF(OR(B449="",G449=""),"",B449+IFERROR(VLOOKUP(G449,Listas!$D$2:$E$5,2,FALSE),0)/24)</f>
        <v/>
      </c>
      <c r="M449" s="7" t="str">
        <f>IF(OR(B449="",J449=""),"",ROUND((J449-B449)*24,1))</f>
        <v/>
      </c>
      <c r="N449" s="7" t="str">
        <f>IF(OR(B449="",K449=""),"",ROUND((K449-B449)*24,1))</f>
        <v/>
      </c>
    </row>
    <row r="450" spans="1:14" x14ac:dyDescent="0.25">
      <c r="A450" s="3"/>
      <c r="B450" s="4"/>
      <c r="E450" s="5"/>
      <c r="J450" s="4"/>
      <c r="K450" s="4"/>
      <c r="L450" s="6" t="str">
        <f>IF(OR(B450="",G450=""),"",B450+IFERROR(VLOOKUP(G450,Listas!$D$2:$E$5,2,FALSE),0)/24)</f>
        <v/>
      </c>
      <c r="M450" s="7" t="str">
        <f>IF(OR(B450="",J450=""),"",ROUND((J450-B450)*24,1))</f>
        <v/>
      </c>
      <c r="N450" s="7" t="str">
        <f>IF(OR(B450="",K450=""),"",ROUND((K450-B450)*24,1))</f>
        <v/>
      </c>
    </row>
    <row r="451" spans="1:14" x14ac:dyDescent="0.25">
      <c r="A451" s="3"/>
      <c r="B451" s="4"/>
      <c r="E451" s="5"/>
      <c r="J451" s="4"/>
      <c r="K451" s="4"/>
      <c r="L451" s="6" t="str">
        <f>IF(OR(B451="",G451=""),"",B451+IFERROR(VLOOKUP(G451,Listas!$D$2:$E$5,2,FALSE),0)/24)</f>
        <v/>
      </c>
      <c r="M451" s="7" t="str">
        <f>IF(OR(B451="",J451=""),"",ROUND((J451-B451)*24,1))</f>
        <v/>
      </c>
      <c r="N451" s="7" t="str">
        <f>IF(OR(B451="",K451=""),"",ROUND((K451-B451)*24,1))</f>
        <v/>
      </c>
    </row>
    <row r="452" spans="1:14" x14ac:dyDescent="0.25">
      <c r="A452" s="3"/>
      <c r="B452" s="4"/>
      <c r="E452" s="5"/>
      <c r="J452" s="4"/>
      <c r="K452" s="4"/>
      <c r="L452" s="6" t="str">
        <f>IF(OR(B452="",G452=""),"",B452+IFERROR(VLOOKUP(G452,Listas!$D$2:$E$5,2,FALSE),0)/24)</f>
        <v/>
      </c>
      <c r="M452" s="7" t="str">
        <f>IF(OR(B452="",J452=""),"",ROUND((J452-B452)*24,1))</f>
        <v/>
      </c>
      <c r="N452" s="7" t="str">
        <f>IF(OR(B452="",K452=""),"",ROUND((K452-B452)*24,1))</f>
        <v/>
      </c>
    </row>
    <row r="453" spans="1:14" x14ac:dyDescent="0.25">
      <c r="A453" s="3"/>
      <c r="B453" s="4"/>
      <c r="E453" s="5"/>
      <c r="J453" s="4"/>
      <c r="K453" s="4"/>
      <c r="L453" s="6" t="str">
        <f>IF(OR(B453="",G453=""),"",B453+IFERROR(VLOOKUP(G453,Listas!$D$2:$E$5,2,FALSE),0)/24)</f>
        <v/>
      </c>
      <c r="M453" s="7" t="str">
        <f>IF(OR(B453="",J453=""),"",ROUND((J453-B453)*24,1))</f>
        <v/>
      </c>
      <c r="N453" s="7" t="str">
        <f>IF(OR(B453="",K453=""),"",ROUND((K453-B453)*24,1))</f>
        <v/>
      </c>
    </row>
    <row r="454" spans="1:14" x14ac:dyDescent="0.25">
      <c r="A454" s="3"/>
      <c r="B454" s="4"/>
      <c r="E454" s="5"/>
      <c r="J454" s="4"/>
      <c r="K454" s="4"/>
      <c r="L454" s="6" t="str">
        <f>IF(OR(B454="",G454=""),"",B454+IFERROR(VLOOKUP(G454,Listas!$D$2:$E$5,2,FALSE),0)/24)</f>
        <v/>
      </c>
      <c r="M454" s="7" t="str">
        <f>IF(OR(B454="",J454=""),"",ROUND((J454-B454)*24,1))</f>
        <v/>
      </c>
      <c r="N454" s="7" t="str">
        <f>IF(OR(B454="",K454=""),"",ROUND((K454-B454)*24,1))</f>
        <v/>
      </c>
    </row>
    <row r="455" spans="1:14" x14ac:dyDescent="0.25">
      <c r="A455" s="3"/>
      <c r="B455" s="4"/>
      <c r="E455" s="5"/>
      <c r="J455" s="4"/>
      <c r="K455" s="4"/>
      <c r="L455" s="6" t="str">
        <f>IF(OR(B455="",G455=""),"",B455+IFERROR(VLOOKUP(G455,Listas!$D$2:$E$5,2,FALSE),0)/24)</f>
        <v/>
      </c>
      <c r="M455" s="7" t="str">
        <f>IF(OR(B455="",J455=""),"",ROUND((J455-B455)*24,1))</f>
        <v/>
      </c>
      <c r="N455" s="7" t="str">
        <f>IF(OR(B455="",K455=""),"",ROUND((K455-B455)*24,1))</f>
        <v/>
      </c>
    </row>
    <row r="456" spans="1:14" x14ac:dyDescent="0.25">
      <c r="A456" s="3"/>
      <c r="B456" s="4"/>
      <c r="E456" s="5"/>
      <c r="J456" s="4"/>
      <c r="K456" s="4"/>
      <c r="L456" s="6" t="str">
        <f>IF(OR(B456="",G456=""),"",B456+IFERROR(VLOOKUP(G456,Listas!$D$2:$E$5,2,FALSE),0)/24)</f>
        <v/>
      </c>
      <c r="M456" s="7" t="str">
        <f>IF(OR(B456="",J456=""),"",ROUND((J456-B456)*24,1))</f>
        <v/>
      </c>
      <c r="N456" s="7" t="str">
        <f>IF(OR(B456="",K456=""),"",ROUND((K456-B456)*24,1))</f>
        <v/>
      </c>
    </row>
    <row r="457" spans="1:14" x14ac:dyDescent="0.25">
      <c r="A457" s="3"/>
      <c r="B457" s="4"/>
      <c r="E457" s="5"/>
      <c r="J457" s="4"/>
      <c r="K457" s="4"/>
      <c r="L457" s="6" t="str">
        <f>IF(OR(B457="",G457=""),"",B457+IFERROR(VLOOKUP(G457,Listas!$D$2:$E$5,2,FALSE),0)/24)</f>
        <v/>
      </c>
      <c r="M457" s="7" t="str">
        <f>IF(OR(B457="",J457=""),"",ROUND((J457-B457)*24,1))</f>
        <v/>
      </c>
      <c r="N457" s="7" t="str">
        <f>IF(OR(B457="",K457=""),"",ROUND((K457-B457)*24,1))</f>
        <v/>
      </c>
    </row>
    <row r="458" spans="1:14" x14ac:dyDescent="0.25">
      <c r="A458" s="3"/>
      <c r="B458" s="4"/>
      <c r="E458" s="5"/>
      <c r="J458" s="4"/>
      <c r="K458" s="4"/>
      <c r="L458" s="6" t="str">
        <f>IF(OR(B458="",G458=""),"",B458+IFERROR(VLOOKUP(G458,Listas!$D$2:$E$5,2,FALSE),0)/24)</f>
        <v/>
      </c>
      <c r="M458" s="7" t="str">
        <f>IF(OR(B458="",J458=""),"",ROUND((J458-B458)*24,1))</f>
        <v/>
      </c>
      <c r="N458" s="7" t="str">
        <f>IF(OR(B458="",K458=""),"",ROUND((K458-B458)*24,1))</f>
        <v/>
      </c>
    </row>
    <row r="459" spans="1:14" x14ac:dyDescent="0.25">
      <c r="A459" s="3"/>
      <c r="B459" s="4"/>
      <c r="E459" s="5"/>
      <c r="J459" s="4"/>
      <c r="K459" s="4"/>
      <c r="L459" s="6" t="str">
        <f>IF(OR(B459="",G459=""),"",B459+IFERROR(VLOOKUP(G459,Listas!$D$2:$E$5,2,FALSE),0)/24)</f>
        <v/>
      </c>
      <c r="M459" s="7" t="str">
        <f>IF(OR(B459="",J459=""),"",ROUND((J459-B459)*24,1))</f>
        <v/>
      </c>
      <c r="N459" s="7" t="str">
        <f>IF(OR(B459="",K459=""),"",ROUND((K459-B459)*24,1))</f>
        <v/>
      </c>
    </row>
    <row r="460" spans="1:14" x14ac:dyDescent="0.25">
      <c r="A460" s="3"/>
      <c r="B460" s="4"/>
      <c r="E460" s="5"/>
      <c r="J460" s="4"/>
      <c r="K460" s="4"/>
      <c r="L460" s="6" t="str">
        <f>IF(OR(B460="",G460=""),"",B460+IFERROR(VLOOKUP(G460,Listas!$D$2:$E$5,2,FALSE),0)/24)</f>
        <v/>
      </c>
      <c r="M460" s="7" t="str">
        <f>IF(OR(B460="",J460=""),"",ROUND((J460-B460)*24,1))</f>
        <v/>
      </c>
      <c r="N460" s="7" t="str">
        <f>IF(OR(B460="",K460=""),"",ROUND((K460-B460)*24,1))</f>
        <v/>
      </c>
    </row>
    <row r="461" spans="1:14" x14ac:dyDescent="0.25">
      <c r="A461" s="3"/>
      <c r="B461" s="4"/>
      <c r="E461" s="5"/>
      <c r="J461" s="4"/>
      <c r="K461" s="4"/>
      <c r="L461" s="6" t="str">
        <f>IF(OR(B461="",G461=""),"",B461+IFERROR(VLOOKUP(G461,Listas!$D$2:$E$5,2,FALSE),0)/24)</f>
        <v/>
      </c>
      <c r="M461" s="7" t="str">
        <f>IF(OR(B461="",J461=""),"",ROUND((J461-B461)*24,1))</f>
        <v/>
      </c>
      <c r="N461" s="7" t="str">
        <f>IF(OR(B461="",K461=""),"",ROUND((K461-B461)*24,1))</f>
        <v/>
      </c>
    </row>
    <row r="462" spans="1:14" x14ac:dyDescent="0.25">
      <c r="A462" s="3"/>
      <c r="B462" s="4"/>
      <c r="E462" s="5"/>
      <c r="J462" s="4"/>
      <c r="K462" s="4"/>
      <c r="L462" s="6" t="str">
        <f>IF(OR(B462="",G462=""),"",B462+IFERROR(VLOOKUP(G462,Listas!$D$2:$E$5,2,FALSE),0)/24)</f>
        <v/>
      </c>
      <c r="M462" s="7" t="str">
        <f>IF(OR(B462="",J462=""),"",ROUND((J462-B462)*24,1))</f>
        <v/>
      </c>
      <c r="N462" s="7" t="str">
        <f>IF(OR(B462="",K462=""),"",ROUND((K462-B462)*24,1))</f>
        <v/>
      </c>
    </row>
    <row r="463" spans="1:14" x14ac:dyDescent="0.25">
      <c r="A463" s="3"/>
      <c r="B463" s="4"/>
      <c r="E463" s="5"/>
      <c r="J463" s="4"/>
      <c r="K463" s="4"/>
      <c r="L463" s="6" t="str">
        <f>IF(OR(B463="",G463=""),"",B463+IFERROR(VLOOKUP(G463,Listas!$D$2:$E$5,2,FALSE),0)/24)</f>
        <v/>
      </c>
      <c r="M463" s="7" t="str">
        <f>IF(OR(B463="",J463=""),"",ROUND((J463-B463)*24,1))</f>
        <v/>
      </c>
      <c r="N463" s="7" t="str">
        <f>IF(OR(B463="",K463=""),"",ROUND((K463-B463)*24,1))</f>
        <v/>
      </c>
    </row>
    <row r="464" spans="1:14" x14ac:dyDescent="0.25">
      <c r="A464" s="3"/>
      <c r="B464" s="4"/>
      <c r="E464" s="5"/>
      <c r="J464" s="4"/>
      <c r="K464" s="4"/>
      <c r="L464" s="6" t="str">
        <f>IF(OR(B464="",G464=""),"",B464+IFERROR(VLOOKUP(G464,Listas!$D$2:$E$5,2,FALSE),0)/24)</f>
        <v/>
      </c>
      <c r="M464" s="7" t="str">
        <f>IF(OR(B464="",J464=""),"",ROUND((J464-B464)*24,1))</f>
        <v/>
      </c>
      <c r="N464" s="7" t="str">
        <f>IF(OR(B464="",K464=""),"",ROUND((K464-B464)*24,1))</f>
        <v/>
      </c>
    </row>
    <row r="465" spans="1:14" x14ac:dyDescent="0.25">
      <c r="A465" s="3"/>
      <c r="B465" s="4"/>
      <c r="E465" s="5"/>
      <c r="J465" s="4"/>
      <c r="K465" s="4"/>
      <c r="L465" s="6" t="str">
        <f>IF(OR(B465="",G465=""),"",B465+IFERROR(VLOOKUP(G465,Listas!$D$2:$E$5,2,FALSE),0)/24)</f>
        <v/>
      </c>
      <c r="M465" s="7" t="str">
        <f>IF(OR(B465="",J465=""),"",ROUND((J465-B465)*24,1))</f>
        <v/>
      </c>
      <c r="N465" s="7" t="str">
        <f>IF(OR(B465="",K465=""),"",ROUND((K465-B465)*24,1))</f>
        <v/>
      </c>
    </row>
    <row r="466" spans="1:14" x14ac:dyDescent="0.25">
      <c r="A466" s="3"/>
      <c r="B466" s="4"/>
      <c r="E466" s="5"/>
      <c r="J466" s="4"/>
      <c r="K466" s="4"/>
      <c r="L466" s="6" t="str">
        <f>IF(OR(B466="",G466=""),"",B466+IFERROR(VLOOKUP(G466,Listas!$D$2:$E$5,2,FALSE),0)/24)</f>
        <v/>
      </c>
      <c r="M466" s="7" t="str">
        <f>IF(OR(B466="",J466=""),"",ROUND((J466-B466)*24,1))</f>
        <v/>
      </c>
      <c r="N466" s="7" t="str">
        <f>IF(OR(B466="",K466=""),"",ROUND((K466-B466)*24,1))</f>
        <v/>
      </c>
    </row>
    <row r="467" spans="1:14" x14ac:dyDescent="0.25">
      <c r="A467" s="3"/>
      <c r="B467" s="4"/>
      <c r="E467" s="5"/>
      <c r="J467" s="4"/>
      <c r="K467" s="4"/>
      <c r="L467" s="6" t="str">
        <f>IF(OR(B467="",G467=""),"",B467+IFERROR(VLOOKUP(G467,Listas!$D$2:$E$5,2,FALSE),0)/24)</f>
        <v/>
      </c>
      <c r="M467" s="7" t="str">
        <f>IF(OR(B467="",J467=""),"",ROUND((J467-B467)*24,1))</f>
        <v/>
      </c>
      <c r="N467" s="7" t="str">
        <f>IF(OR(B467="",K467=""),"",ROUND((K467-B467)*24,1))</f>
        <v/>
      </c>
    </row>
    <row r="468" spans="1:14" x14ac:dyDescent="0.25">
      <c r="A468" s="3"/>
      <c r="B468" s="4"/>
      <c r="E468" s="5"/>
      <c r="J468" s="4"/>
      <c r="K468" s="4"/>
      <c r="L468" s="6" t="str">
        <f>IF(OR(B468="",G468=""),"",B468+IFERROR(VLOOKUP(G468,Listas!$D$2:$E$5,2,FALSE),0)/24)</f>
        <v/>
      </c>
      <c r="M468" s="7" t="str">
        <f>IF(OR(B468="",J468=""),"",ROUND((J468-B468)*24,1))</f>
        <v/>
      </c>
      <c r="N468" s="7" t="str">
        <f>IF(OR(B468="",K468=""),"",ROUND((K468-B468)*24,1))</f>
        <v/>
      </c>
    </row>
    <row r="469" spans="1:14" x14ac:dyDescent="0.25">
      <c r="A469" s="3"/>
      <c r="B469" s="4"/>
      <c r="E469" s="5"/>
      <c r="J469" s="4"/>
      <c r="K469" s="4"/>
      <c r="L469" s="6" t="str">
        <f>IF(OR(B469="",G469=""),"",B469+IFERROR(VLOOKUP(G469,Listas!$D$2:$E$5,2,FALSE),0)/24)</f>
        <v/>
      </c>
      <c r="M469" s="7" t="str">
        <f>IF(OR(B469="",J469=""),"",ROUND((J469-B469)*24,1))</f>
        <v/>
      </c>
      <c r="N469" s="7" t="str">
        <f>IF(OR(B469="",K469=""),"",ROUND((K469-B469)*24,1))</f>
        <v/>
      </c>
    </row>
    <row r="470" spans="1:14" x14ac:dyDescent="0.25">
      <c r="A470" s="3"/>
      <c r="B470" s="4"/>
      <c r="E470" s="5"/>
      <c r="J470" s="4"/>
      <c r="K470" s="4"/>
      <c r="L470" s="6" t="str">
        <f>IF(OR(B470="",G470=""),"",B470+IFERROR(VLOOKUP(G470,Listas!$D$2:$E$5,2,FALSE),0)/24)</f>
        <v/>
      </c>
      <c r="M470" s="7" t="str">
        <f>IF(OR(B470="",J470=""),"",ROUND((J470-B470)*24,1))</f>
        <v/>
      </c>
      <c r="N470" s="7" t="str">
        <f>IF(OR(B470="",K470=""),"",ROUND((K470-B470)*24,1))</f>
        <v/>
      </c>
    </row>
    <row r="471" spans="1:14" x14ac:dyDescent="0.25">
      <c r="A471" s="3"/>
      <c r="B471" s="4"/>
      <c r="E471" s="5"/>
      <c r="J471" s="4"/>
      <c r="K471" s="4"/>
      <c r="L471" s="6" t="str">
        <f>IF(OR(B471="",G471=""),"",B471+IFERROR(VLOOKUP(G471,Listas!$D$2:$E$5,2,FALSE),0)/24)</f>
        <v/>
      </c>
      <c r="M471" s="7" t="str">
        <f>IF(OR(B471="",J471=""),"",ROUND((J471-B471)*24,1))</f>
        <v/>
      </c>
      <c r="N471" s="7" t="str">
        <f>IF(OR(B471="",K471=""),"",ROUND((K471-B471)*24,1))</f>
        <v/>
      </c>
    </row>
    <row r="472" spans="1:14" x14ac:dyDescent="0.25">
      <c r="A472" s="3"/>
      <c r="B472" s="4"/>
      <c r="E472" s="5"/>
      <c r="J472" s="4"/>
      <c r="K472" s="4"/>
      <c r="L472" s="6" t="str">
        <f>IF(OR(B472="",G472=""),"",B472+IFERROR(VLOOKUP(G472,Listas!$D$2:$E$5,2,FALSE),0)/24)</f>
        <v/>
      </c>
      <c r="M472" s="7" t="str">
        <f>IF(OR(B472="",J472=""),"",ROUND((J472-B472)*24,1))</f>
        <v/>
      </c>
      <c r="N472" s="7" t="str">
        <f>IF(OR(B472="",K472=""),"",ROUND((K472-B472)*24,1))</f>
        <v/>
      </c>
    </row>
    <row r="473" spans="1:14" x14ac:dyDescent="0.25">
      <c r="A473" s="3"/>
      <c r="B473" s="4"/>
      <c r="E473" s="5"/>
      <c r="J473" s="4"/>
      <c r="K473" s="4"/>
      <c r="L473" s="6" t="str">
        <f>IF(OR(B473="",G473=""),"",B473+IFERROR(VLOOKUP(G473,Listas!$D$2:$E$5,2,FALSE),0)/24)</f>
        <v/>
      </c>
      <c r="M473" s="7" t="str">
        <f>IF(OR(B473="",J473=""),"",ROUND((J473-B473)*24,1))</f>
        <v/>
      </c>
      <c r="N473" s="7" t="str">
        <f>IF(OR(B473="",K473=""),"",ROUND((K473-B473)*24,1))</f>
        <v/>
      </c>
    </row>
    <row r="474" spans="1:14" x14ac:dyDescent="0.25">
      <c r="A474" s="3"/>
      <c r="B474" s="4"/>
      <c r="E474" s="5"/>
      <c r="J474" s="4"/>
      <c r="K474" s="4"/>
      <c r="L474" s="6" t="str">
        <f>IF(OR(B474="",G474=""),"",B474+IFERROR(VLOOKUP(G474,Listas!$D$2:$E$5,2,FALSE),0)/24)</f>
        <v/>
      </c>
      <c r="M474" s="7" t="str">
        <f>IF(OR(B474="",J474=""),"",ROUND((J474-B474)*24,1))</f>
        <v/>
      </c>
      <c r="N474" s="7" t="str">
        <f>IF(OR(B474="",K474=""),"",ROUND((K474-B474)*24,1))</f>
        <v/>
      </c>
    </row>
    <row r="475" spans="1:14" x14ac:dyDescent="0.25">
      <c r="A475" s="3"/>
      <c r="B475" s="4"/>
      <c r="E475" s="5"/>
      <c r="J475" s="4"/>
      <c r="K475" s="4"/>
      <c r="L475" s="6" t="str">
        <f>IF(OR(B475="",G475=""),"",B475+IFERROR(VLOOKUP(G475,Listas!$D$2:$E$5,2,FALSE),0)/24)</f>
        <v/>
      </c>
      <c r="M475" s="7" t="str">
        <f>IF(OR(B475="",J475=""),"",ROUND((J475-B475)*24,1))</f>
        <v/>
      </c>
      <c r="N475" s="7" t="str">
        <f>IF(OR(B475="",K475=""),"",ROUND((K475-B475)*24,1))</f>
        <v/>
      </c>
    </row>
    <row r="476" spans="1:14" x14ac:dyDescent="0.25">
      <c r="A476" s="3"/>
      <c r="B476" s="4"/>
      <c r="E476" s="5"/>
      <c r="J476" s="4"/>
      <c r="K476" s="4"/>
      <c r="L476" s="6" t="str">
        <f>IF(OR(B476="",G476=""),"",B476+IFERROR(VLOOKUP(G476,Listas!$D$2:$E$5,2,FALSE),0)/24)</f>
        <v/>
      </c>
      <c r="M476" s="7" t="str">
        <f>IF(OR(B476="",J476=""),"",ROUND((J476-B476)*24,1))</f>
        <v/>
      </c>
      <c r="N476" s="7" t="str">
        <f>IF(OR(B476="",K476=""),"",ROUND((K476-B476)*24,1))</f>
        <v/>
      </c>
    </row>
    <row r="477" spans="1:14" x14ac:dyDescent="0.25">
      <c r="A477" s="3"/>
      <c r="B477" s="4"/>
      <c r="E477" s="5"/>
      <c r="J477" s="4"/>
      <c r="K477" s="4"/>
      <c r="L477" s="6" t="str">
        <f>IF(OR(B477="",G477=""),"",B477+IFERROR(VLOOKUP(G477,Listas!$D$2:$E$5,2,FALSE),0)/24)</f>
        <v/>
      </c>
      <c r="M477" s="7" t="str">
        <f>IF(OR(B477="",J477=""),"",ROUND((J477-B477)*24,1))</f>
        <v/>
      </c>
      <c r="N477" s="7" t="str">
        <f>IF(OR(B477="",K477=""),"",ROUND((K477-B477)*24,1))</f>
        <v/>
      </c>
    </row>
    <row r="478" spans="1:14" x14ac:dyDescent="0.25">
      <c r="A478" s="3"/>
      <c r="B478" s="4"/>
      <c r="E478" s="5"/>
      <c r="J478" s="4"/>
      <c r="K478" s="4"/>
      <c r="L478" s="6" t="str">
        <f>IF(OR(B478="",G478=""),"",B478+IFERROR(VLOOKUP(G478,Listas!$D$2:$E$5,2,FALSE),0)/24)</f>
        <v/>
      </c>
      <c r="M478" s="7" t="str">
        <f>IF(OR(B478="",J478=""),"",ROUND((J478-B478)*24,1))</f>
        <v/>
      </c>
      <c r="N478" s="7" t="str">
        <f>IF(OR(B478="",K478=""),"",ROUND((K478-B478)*24,1))</f>
        <v/>
      </c>
    </row>
    <row r="479" spans="1:14" x14ac:dyDescent="0.25">
      <c r="A479" s="3"/>
      <c r="B479" s="4"/>
      <c r="E479" s="5"/>
      <c r="J479" s="4"/>
      <c r="K479" s="4"/>
      <c r="L479" s="6" t="str">
        <f>IF(OR(B479="",G479=""),"",B479+IFERROR(VLOOKUP(G479,Listas!$D$2:$E$5,2,FALSE),0)/24)</f>
        <v/>
      </c>
      <c r="M479" s="7" t="str">
        <f>IF(OR(B479="",J479=""),"",ROUND((J479-B479)*24,1))</f>
        <v/>
      </c>
      <c r="N479" s="7" t="str">
        <f>IF(OR(B479="",K479=""),"",ROUND((K479-B479)*24,1))</f>
        <v/>
      </c>
    </row>
    <row r="480" spans="1:14" x14ac:dyDescent="0.25">
      <c r="A480" s="3"/>
      <c r="B480" s="4"/>
      <c r="E480" s="5"/>
      <c r="J480" s="4"/>
      <c r="K480" s="4"/>
      <c r="L480" s="6" t="str">
        <f>IF(OR(B480="",G480=""),"",B480+IFERROR(VLOOKUP(G480,Listas!$D$2:$E$5,2,FALSE),0)/24)</f>
        <v/>
      </c>
      <c r="M480" s="7" t="str">
        <f>IF(OR(B480="",J480=""),"",ROUND((J480-B480)*24,1))</f>
        <v/>
      </c>
      <c r="N480" s="7" t="str">
        <f>IF(OR(B480="",K480=""),"",ROUND((K480-B480)*24,1))</f>
        <v/>
      </c>
    </row>
    <row r="481" spans="1:14" x14ac:dyDescent="0.25">
      <c r="A481" s="3"/>
      <c r="B481" s="4"/>
      <c r="E481" s="5"/>
      <c r="J481" s="4"/>
      <c r="K481" s="4"/>
      <c r="L481" s="6" t="str">
        <f>IF(OR(B481="",G481=""),"",B481+IFERROR(VLOOKUP(G481,Listas!$D$2:$E$5,2,FALSE),0)/24)</f>
        <v/>
      </c>
      <c r="M481" s="7" t="str">
        <f>IF(OR(B481="",J481=""),"",ROUND((J481-B481)*24,1))</f>
        <v/>
      </c>
      <c r="N481" s="7" t="str">
        <f>IF(OR(B481="",K481=""),"",ROUND((K481-B481)*24,1))</f>
        <v/>
      </c>
    </row>
    <row r="482" spans="1:14" x14ac:dyDescent="0.25">
      <c r="A482" s="3"/>
      <c r="B482" s="4"/>
      <c r="E482" s="5"/>
      <c r="J482" s="4"/>
      <c r="K482" s="4"/>
      <c r="L482" s="6" t="str">
        <f>IF(OR(B482="",G482=""),"",B482+IFERROR(VLOOKUP(G482,Listas!$D$2:$E$5,2,FALSE),0)/24)</f>
        <v/>
      </c>
      <c r="M482" s="7" t="str">
        <f>IF(OR(B482="",J482=""),"",ROUND((J482-B482)*24,1))</f>
        <v/>
      </c>
      <c r="N482" s="7" t="str">
        <f>IF(OR(B482="",K482=""),"",ROUND((K482-B482)*24,1))</f>
        <v/>
      </c>
    </row>
    <row r="483" spans="1:14" x14ac:dyDescent="0.25">
      <c r="A483" s="3"/>
      <c r="B483" s="4"/>
      <c r="E483" s="5"/>
      <c r="J483" s="4"/>
      <c r="K483" s="4"/>
      <c r="L483" s="6" t="str">
        <f>IF(OR(B483="",G483=""),"",B483+IFERROR(VLOOKUP(G483,Listas!$D$2:$E$5,2,FALSE),0)/24)</f>
        <v/>
      </c>
      <c r="M483" s="7" t="str">
        <f>IF(OR(B483="",J483=""),"",ROUND((J483-B483)*24,1))</f>
        <v/>
      </c>
      <c r="N483" s="7" t="str">
        <f>IF(OR(B483="",K483=""),"",ROUND((K483-B483)*24,1))</f>
        <v/>
      </c>
    </row>
    <row r="484" spans="1:14" x14ac:dyDescent="0.25">
      <c r="A484" s="3"/>
      <c r="B484" s="4"/>
      <c r="E484" s="5"/>
      <c r="J484" s="4"/>
      <c r="K484" s="4"/>
      <c r="L484" s="6" t="str">
        <f>IF(OR(B484="",G484=""),"",B484+IFERROR(VLOOKUP(G484,Listas!$D$2:$E$5,2,FALSE),0)/24)</f>
        <v/>
      </c>
      <c r="M484" s="7" t="str">
        <f>IF(OR(B484="",J484=""),"",ROUND((J484-B484)*24,1))</f>
        <v/>
      </c>
      <c r="N484" s="7" t="str">
        <f>IF(OR(B484="",K484=""),"",ROUND((K484-B484)*24,1))</f>
        <v/>
      </c>
    </row>
    <row r="485" spans="1:14" x14ac:dyDescent="0.25">
      <c r="A485" s="3"/>
      <c r="B485" s="4"/>
      <c r="E485" s="5"/>
      <c r="J485" s="4"/>
      <c r="K485" s="4"/>
      <c r="L485" s="6" t="str">
        <f>IF(OR(B485="",G485=""),"",B485+IFERROR(VLOOKUP(G485,Listas!$D$2:$E$5,2,FALSE),0)/24)</f>
        <v/>
      </c>
      <c r="M485" s="7" t="str">
        <f>IF(OR(B485="",J485=""),"",ROUND((J485-B485)*24,1))</f>
        <v/>
      </c>
      <c r="N485" s="7" t="str">
        <f>IF(OR(B485="",K485=""),"",ROUND((K485-B485)*24,1))</f>
        <v/>
      </c>
    </row>
    <row r="486" spans="1:14" x14ac:dyDescent="0.25">
      <c r="A486" s="3"/>
      <c r="B486" s="4"/>
      <c r="E486" s="5"/>
      <c r="J486" s="4"/>
      <c r="K486" s="4"/>
      <c r="L486" s="6" t="str">
        <f>IF(OR(B486="",G486=""),"",B486+IFERROR(VLOOKUP(G486,Listas!$D$2:$E$5,2,FALSE),0)/24)</f>
        <v/>
      </c>
      <c r="M486" s="7" t="str">
        <f>IF(OR(B486="",J486=""),"",ROUND((J486-B486)*24,1))</f>
        <v/>
      </c>
      <c r="N486" s="7" t="str">
        <f>IF(OR(B486="",K486=""),"",ROUND((K486-B486)*24,1))</f>
        <v/>
      </c>
    </row>
    <row r="487" spans="1:14" x14ac:dyDescent="0.25">
      <c r="A487" s="3"/>
      <c r="B487" s="4"/>
      <c r="E487" s="5"/>
      <c r="J487" s="4"/>
      <c r="K487" s="4"/>
      <c r="L487" s="6" t="str">
        <f>IF(OR(B487="",G487=""),"",B487+IFERROR(VLOOKUP(G487,Listas!$D$2:$E$5,2,FALSE),0)/24)</f>
        <v/>
      </c>
      <c r="M487" s="7" t="str">
        <f>IF(OR(B487="",J487=""),"",ROUND((J487-B487)*24,1))</f>
        <v/>
      </c>
      <c r="N487" s="7" t="str">
        <f>IF(OR(B487="",K487=""),"",ROUND((K487-B487)*24,1))</f>
        <v/>
      </c>
    </row>
    <row r="488" spans="1:14" x14ac:dyDescent="0.25">
      <c r="A488" s="3"/>
      <c r="B488" s="4"/>
      <c r="E488" s="5"/>
      <c r="J488" s="4"/>
      <c r="K488" s="4"/>
      <c r="L488" s="6" t="str">
        <f>IF(OR(B488="",G488=""),"",B488+IFERROR(VLOOKUP(G488,Listas!$D$2:$E$5,2,FALSE),0)/24)</f>
        <v/>
      </c>
      <c r="M488" s="7" t="str">
        <f>IF(OR(B488="",J488=""),"",ROUND((J488-B488)*24,1))</f>
        <v/>
      </c>
      <c r="N488" s="7" t="str">
        <f>IF(OR(B488="",K488=""),"",ROUND((K488-B488)*24,1))</f>
        <v/>
      </c>
    </row>
    <row r="489" spans="1:14" x14ac:dyDescent="0.25">
      <c r="A489" s="3"/>
      <c r="B489" s="4"/>
      <c r="E489" s="5"/>
      <c r="J489" s="4"/>
      <c r="K489" s="4"/>
      <c r="L489" s="6" t="str">
        <f>IF(OR(B489="",G489=""),"",B489+IFERROR(VLOOKUP(G489,Listas!$D$2:$E$5,2,FALSE),0)/24)</f>
        <v/>
      </c>
      <c r="M489" s="7" t="str">
        <f>IF(OR(B489="",J489=""),"",ROUND((J489-B489)*24,1))</f>
        <v/>
      </c>
      <c r="N489" s="7" t="str">
        <f>IF(OR(B489="",K489=""),"",ROUND((K489-B489)*24,1))</f>
        <v/>
      </c>
    </row>
    <row r="490" spans="1:14" x14ac:dyDescent="0.25">
      <c r="A490" s="3"/>
      <c r="B490" s="4"/>
      <c r="E490" s="5"/>
      <c r="J490" s="4"/>
      <c r="K490" s="4"/>
      <c r="L490" s="6" t="str">
        <f>IF(OR(B490="",G490=""),"",B490+IFERROR(VLOOKUP(G490,Listas!$D$2:$E$5,2,FALSE),0)/24)</f>
        <v/>
      </c>
      <c r="M490" s="7" t="str">
        <f>IF(OR(B490="",J490=""),"",ROUND((J490-B490)*24,1))</f>
        <v/>
      </c>
      <c r="N490" s="7" t="str">
        <f>IF(OR(B490="",K490=""),"",ROUND((K490-B490)*24,1))</f>
        <v/>
      </c>
    </row>
    <row r="491" spans="1:14" x14ac:dyDescent="0.25">
      <c r="A491" s="3"/>
      <c r="B491" s="4"/>
      <c r="E491" s="5"/>
      <c r="J491" s="4"/>
      <c r="K491" s="4"/>
      <c r="L491" s="6" t="str">
        <f>IF(OR(B491="",G491=""),"",B491+IFERROR(VLOOKUP(G491,Listas!$D$2:$E$5,2,FALSE),0)/24)</f>
        <v/>
      </c>
      <c r="M491" s="7" t="str">
        <f>IF(OR(B491="",J491=""),"",ROUND((J491-B491)*24,1))</f>
        <v/>
      </c>
      <c r="N491" s="7" t="str">
        <f>IF(OR(B491="",K491=""),"",ROUND((K491-B491)*24,1))</f>
        <v/>
      </c>
    </row>
    <row r="492" spans="1:14" x14ac:dyDescent="0.25">
      <c r="A492" s="3"/>
      <c r="B492" s="4"/>
      <c r="E492" s="5"/>
      <c r="J492" s="4"/>
      <c r="K492" s="4"/>
      <c r="L492" s="6" t="str">
        <f>IF(OR(B492="",G492=""),"",B492+IFERROR(VLOOKUP(G492,Listas!$D$2:$E$5,2,FALSE),0)/24)</f>
        <v/>
      </c>
      <c r="M492" s="7" t="str">
        <f>IF(OR(B492="",J492=""),"",ROUND((J492-B492)*24,1))</f>
        <v/>
      </c>
      <c r="N492" s="7" t="str">
        <f>IF(OR(B492="",K492=""),"",ROUND((K492-B492)*24,1))</f>
        <v/>
      </c>
    </row>
    <row r="493" spans="1:14" x14ac:dyDescent="0.25">
      <c r="A493" s="3"/>
      <c r="B493" s="4"/>
      <c r="E493" s="5"/>
      <c r="J493" s="4"/>
      <c r="K493" s="4"/>
      <c r="L493" s="6" t="str">
        <f>IF(OR(B493="",G493=""),"",B493+IFERROR(VLOOKUP(G493,Listas!$D$2:$E$5,2,FALSE),0)/24)</f>
        <v/>
      </c>
      <c r="M493" s="7" t="str">
        <f>IF(OR(B493="",J493=""),"",ROUND((J493-B493)*24,1))</f>
        <v/>
      </c>
      <c r="N493" s="7" t="str">
        <f>IF(OR(B493="",K493=""),"",ROUND((K493-B493)*24,1))</f>
        <v/>
      </c>
    </row>
    <row r="494" spans="1:14" x14ac:dyDescent="0.25">
      <c r="A494" s="3"/>
      <c r="B494" s="4"/>
      <c r="E494" s="5"/>
      <c r="J494" s="4"/>
      <c r="K494" s="4"/>
      <c r="L494" s="6" t="str">
        <f>IF(OR(B494="",G494=""),"",B494+IFERROR(VLOOKUP(G494,Listas!$D$2:$E$5,2,FALSE),0)/24)</f>
        <v/>
      </c>
      <c r="M494" s="7" t="str">
        <f>IF(OR(B494="",J494=""),"",ROUND((J494-B494)*24,1))</f>
        <v/>
      </c>
      <c r="N494" s="7" t="str">
        <f>IF(OR(B494="",K494=""),"",ROUND((K494-B494)*24,1))</f>
        <v/>
      </c>
    </row>
    <row r="495" spans="1:14" x14ac:dyDescent="0.25">
      <c r="A495" s="3"/>
      <c r="B495" s="4"/>
      <c r="E495" s="5"/>
      <c r="J495" s="4"/>
      <c r="K495" s="4"/>
      <c r="L495" s="6" t="str">
        <f>IF(OR(B495="",G495=""),"",B495+IFERROR(VLOOKUP(G495,Listas!$D$2:$E$5,2,FALSE),0)/24)</f>
        <v/>
      </c>
      <c r="M495" s="7" t="str">
        <f>IF(OR(B495="",J495=""),"",ROUND((J495-B495)*24,1))</f>
        <v/>
      </c>
      <c r="N495" s="7" t="str">
        <f>IF(OR(B495="",K495=""),"",ROUND((K495-B495)*24,1))</f>
        <v/>
      </c>
    </row>
    <row r="496" spans="1:14" x14ac:dyDescent="0.25">
      <c r="A496" s="3"/>
      <c r="B496" s="4"/>
      <c r="E496" s="5"/>
      <c r="J496" s="4"/>
      <c r="K496" s="4"/>
      <c r="L496" s="6" t="str">
        <f>IF(OR(B496="",G496=""),"",B496+IFERROR(VLOOKUP(G496,Listas!$D$2:$E$5,2,FALSE),0)/24)</f>
        <v/>
      </c>
      <c r="M496" s="7" t="str">
        <f>IF(OR(B496="",J496=""),"",ROUND((J496-B496)*24,1))</f>
        <v/>
      </c>
      <c r="N496" s="7" t="str">
        <f>IF(OR(B496="",K496=""),"",ROUND((K496-B496)*24,1))</f>
        <v/>
      </c>
    </row>
    <row r="497" spans="1:14" x14ac:dyDescent="0.25">
      <c r="A497" s="3"/>
      <c r="B497" s="4"/>
      <c r="E497" s="5"/>
      <c r="J497" s="4"/>
      <c r="K497" s="4"/>
      <c r="L497" s="6" t="str">
        <f>IF(OR(B497="",G497=""),"",B497+IFERROR(VLOOKUP(G497,Listas!$D$2:$E$5,2,FALSE),0)/24)</f>
        <v/>
      </c>
      <c r="M497" s="7" t="str">
        <f>IF(OR(B497="",J497=""),"",ROUND((J497-B497)*24,1))</f>
        <v/>
      </c>
      <c r="N497" s="7" t="str">
        <f>IF(OR(B497="",K497=""),"",ROUND((K497-B497)*24,1))</f>
        <v/>
      </c>
    </row>
    <row r="498" spans="1:14" x14ac:dyDescent="0.25">
      <c r="A498" s="3"/>
      <c r="B498" s="4"/>
      <c r="E498" s="5"/>
      <c r="J498" s="4"/>
      <c r="K498" s="4"/>
      <c r="L498" s="6" t="str">
        <f>IF(OR(B498="",G498=""),"",B498+IFERROR(VLOOKUP(G498,Listas!$D$2:$E$5,2,FALSE),0)/24)</f>
        <v/>
      </c>
      <c r="M498" s="7" t="str">
        <f>IF(OR(B498="",J498=""),"",ROUND((J498-B498)*24,1))</f>
        <v/>
      </c>
      <c r="N498" s="7" t="str">
        <f>IF(OR(B498="",K498=""),"",ROUND((K498-B498)*24,1))</f>
        <v/>
      </c>
    </row>
    <row r="499" spans="1:14" x14ac:dyDescent="0.25">
      <c r="A499" s="3"/>
      <c r="B499" s="4"/>
      <c r="E499" s="5"/>
      <c r="J499" s="4"/>
      <c r="K499" s="4"/>
      <c r="L499" s="6" t="str">
        <f>IF(OR(B499="",G499=""),"",B499+IFERROR(VLOOKUP(G499,Listas!$D$2:$E$5,2,FALSE),0)/24)</f>
        <v/>
      </c>
      <c r="M499" s="7" t="str">
        <f>IF(OR(B499="",J499=""),"",ROUND((J499-B499)*24,1))</f>
        <v/>
      </c>
      <c r="N499" s="7" t="str">
        <f>IF(OR(B499="",K499=""),"",ROUND((K499-B499)*24,1))</f>
        <v/>
      </c>
    </row>
    <row r="500" spans="1:14" x14ac:dyDescent="0.25">
      <c r="A500" s="3"/>
      <c r="B500" s="4"/>
      <c r="E500" s="5"/>
      <c r="J500" s="4"/>
      <c r="K500" s="4"/>
      <c r="L500" s="6" t="str">
        <f>IF(OR(B500="",G500=""),"",B500+IFERROR(VLOOKUP(G500,Listas!$D$2:$E$5,2,FALSE),0)/24)</f>
        <v/>
      </c>
      <c r="M500" s="7" t="str">
        <f>IF(OR(B500="",J500=""),"",ROUND((J500-B500)*24,1))</f>
        <v/>
      </c>
      <c r="N500" s="7" t="str">
        <f>IF(OR(B500="",K500=""),"",ROUND((K500-B500)*24,1))</f>
        <v/>
      </c>
    </row>
    <row r="501" spans="1:14" x14ac:dyDescent="0.25">
      <c r="A501" s="3"/>
      <c r="B501" s="4"/>
      <c r="E501" s="5"/>
      <c r="J501" s="4"/>
      <c r="K501" s="4"/>
      <c r="L501" s="6" t="str">
        <f>IF(OR(B501="",G501=""),"",B501+IFERROR(VLOOKUP(G501,Listas!$D$2:$E$5,2,FALSE),0)/24)</f>
        <v/>
      </c>
      <c r="M501" s="7" t="str">
        <f>IF(OR(B501="",J501=""),"",ROUND((J501-B501)*24,1))</f>
        <v/>
      </c>
      <c r="N501" s="7" t="str">
        <f>IF(OR(B501="",K501=""),"",ROUND((K501-B501)*24,1))</f>
        <v/>
      </c>
    </row>
    <row r="502" spans="1:14" x14ac:dyDescent="0.25">
      <c r="A502" s="3"/>
      <c r="B502" s="4"/>
      <c r="E502" s="5"/>
      <c r="J502" s="4"/>
      <c r="K502" s="4"/>
      <c r="L502" s="6" t="str">
        <f>IF(OR(B502="",G502=""),"",B502+IFERROR(VLOOKUP(G502,Listas!$D$2:$E$5,2,FALSE),0)/24)</f>
        <v/>
      </c>
      <c r="M502" s="7" t="str">
        <f>IF(OR(B502="",J502=""),"",ROUND((J502-B502)*24,1))</f>
        <v/>
      </c>
      <c r="N502" s="7" t="str">
        <f>IF(OR(B502="",K502=""),"",ROUND((K502-B502)*24,1))</f>
        <v/>
      </c>
    </row>
    <row r="503" spans="1:14" x14ac:dyDescent="0.25">
      <c r="A503" s="3"/>
      <c r="B503" s="4"/>
      <c r="E503" s="5"/>
      <c r="J503" s="4"/>
      <c r="K503" s="4"/>
      <c r="L503" s="6" t="str">
        <f>IF(OR(B503="",G503=""),"",B503+IFERROR(VLOOKUP(G503,Listas!$D$2:$E$5,2,FALSE),0)/24)</f>
        <v/>
      </c>
      <c r="M503" s="7" t="str">
        <f>IF(OR(B503="",J503=""),"",ROUND((J503-B503)*24,1))</f>
        <v/>
      </c>
      <c r="N503" s="7" t="str">
        <f>IF(OR(B503="",K503=""),"",ROUND((K503-B503)*24,1))</f>
        <v/>
      </c>
    </row>
    <row r="504" spans="1:14" x14ac:dyDescent="0.25">
      <c r="A504" s="3"/>
      <c r="B504" s="4"/>
      <c r="E504" s="5"/>
      <c r="J504" s="4"/>
      <c r="K504" s="4"/>
      <c r="L504" s="6" t="str">
        <f>IF(OR(B504="",G504=""),"",B504+IFERROR(VLOOKUP(G504,Listas!$D$2:$E$5,2,FALSE),0)/24)</f>
        <v/>
      </c>
      <c r="M504" s="7" t="str">
        <f>IF(OR(B504="",J504=""),"",ROUND((J504-B504)*24,1))</f>
        <v/>
      </c>
      <c r="N504" s="7" t="str">
        <f>IF(OR(B504="",K504=""),"",ROUND((K504-B504)*24,1))</f>
        <v/>
      </c>
    </row>
    <row r="505" spans="1:14" x14ac:dyDescent="0.25">
      <c r="A505" s="3"/>
      <c r="B505" s="4"/>
      <c r="E505" s="5"/>
      <c r="J505" s="4"/>
      <c r="K505" s="4"/>
      <c r="L505" s="6" t="str">
        <f>IF(OR(B505="",G505=""),"",B505+IFERROR(VLOOKUP(G505,Listas!$D$2:$E$5,2,FALSE),0)/24)</f>
        <v/>
      </c>
      <c r="M505" s="7" t="str">
        <f>IF(OR(B505="",J505=""),"",ROUND((J505-B505)*24,1))</f>
        <v/>
      </c>
      <c r="N505" s="7" t="str">
        <f>IF(OR(B505="",K505=""),"",ROUND((K505-B505)*24,1))</f>
        <v/>
      </c>
    </row>
    <row r="506" spans="1:14" x14ac:dyDescent="0.25">
      <c r="A506" s="3"/>
      <c r="B506" s="4"/>
      <c r="E506" s="5"/>
      <c r="J506" s="4"/>
      <c r="K506" s="4"/>
      <c r="L506" s="6" t="str">
        <f>IF(OR(B506="",G506=""),"",B506+IFERROR(VLOOKUP(G506,Listas!$D$2:$E$5,2,FALSE),0)/24)</f>
        <v/>
      </c>
      <c r="M506" s="7" t="str">
        <f>IF(OR(B506="",J506=""),"",ROUND((J506-B506)*24,1))</f>
        <v/>
      </c>
      <c r="N506" s="7" t="str">
        <f>IF(OR(B506="",K506=""),"",ROUND((K506-B506)*24,1))</f>
        <v/>
      </c>
    </row>
    <row r="507" spans="1:14" x14ac:dyDescent="0.25">
      <c r="A507" s="3"/>
      <c r="B507" s="4"/>
      <c r="E507" s="5"/>
      <c r="J507" s="4"/>
      <c r="K507" s="4"/>
      <c r="L507" s="6" t="str">
        <f>IF(OR(B507="",G507=""),"",B507+IFERROR(VLOOKUP(G507,Listas!$D$2:$E$5,2,FALSE),0)/24)</f>
        <v/>
      </c>
      <c r="M507" s="7" t="str">
        <f>IF(OR(B507="",J507=""),"",ROUND((J507-B507)*24,1))</f>
        <v/>
      </c>
      <c r="N507" s="7" t="str">
        <f>IF(OR(B507="",K507=""),"",ROUND((K507-B507)*24,1))</f>
        <v/>
      </c>
    </row>
    <row r="508" spans="1:14" x14ac:dyDescent="0.25">
      <c r="A508" s="3"/>
      <c r="B508" s="4"/>
      <c r="E508" s="5"/>
      <c r="J508" s="4"/>
      <c r="K508" s="4"/>
      <c r="L508" s="6" t="str">
        <f>IF(OR(B508="",G508=""),"",B508+IFERROR(VLOOKUP(G508,Listas!$D$2:$E$5,2,FALSE),0)/24)</f>
        <v/>
      </c>
      <c r="M508" s="7" t="str">
        <f>IF(OR(B508="",J508=""),"",ROUND((J508-B508)*24,1))</f>
        <v/>
      </c>
      <c r="N508" s="7" t="str">
        <f>IF(OR(B508="",K508=""),"",ROUND((K508-B508)*24,1))</f>
        <v/>
      </c>
    </row>
    <row r="509" spans="1:14" x14ac:dyDescent="0.25">
      <c r="A509" s="3"/>
      <c r="B509" s="4"/>
      <c r="E509" s="5"/>
      <c r="J509" s="4"/>
      <c r="K509" s="4"/>
      <c r="L509" s="6" t="str">
        <f>IF(OR(B509="",G509=""),"",B509+IFERROR(VLOOKUP(G509,Listas!$D$2:$E$5,2,FALSE),0)/24)</f>
        <v/>
      </c>
      <c r="M509" s="7" t="str">
        <f>IF(OR(B509="",J509=""),"",ROUND((J509-B509)*24,1))</f>
        <v/>
      </c>
      <c r="N509" s="7" t="str">
        <f>IF(OR(B509="",K509=""),"",ROUND((K509-B509)*24,1))</f>
        <v/>
      </c>
    </row>
    <row r="510" spans="1:14" x14ac:dyDescent="0.25">
      <c r="A510" s="3"/>
      <c r="B510" s="4"/>
      <c r="E510" s="5"/>
      <c r="J510" s="4"/>
      <c r="K510" s="4"/>
      <c r="L510" s="6" t="str">
        <f>IF(OR(B510="",G510=""),"",B510+IFERROR(VLOOKUP(G510,Listas!$D$2:$E$5,2,FALSE),0)/24)</f>
        <v/>
      </c>
      <c r="M510" s="7" t="str">
        <f>IF(OR(B510="",J510=""),"",ROUND((J510-B510)*24,1))</f>
        <v/>
      </c>
      <c r="N510" s="7" t="str">
        <f>IF(OR(B510="",K510=""),"",ROUND((K510-B510)*24,1))</f>
        <v/>
      </c>
    </row>
    <row r="511" spans="1:14" x14ac:dyDescent="0.25">
      <c r="A511" s="3"/>
      <c r="B511" s="4"/>
      <c r="E511" s="5"/>
      <c r="J511" s="4"/>
      <c r="K511" s="4"/>
      <c r="L511" s="6" t="str">
        <f>IF(OR(B511="",G511=""),"",B511+IFERROR(VLOOKUP(G511,Listas!$D$2:$E$5,2,FALSE),0)/24)</f>
        <v/>
      </c>
      <c r="M511" s="7" t="str">
        <f>IF(OR(B511="",J511=""),"",ROUND((J511-B511)*24,1))</f>
        <v/>
      </c>
      <c r="N511" s="7" t="str">
        <f>IF(OR(B511="",K511=""),"",ROUND((K511-B511)*24,1))</f>
        <v/>
      </c>
    </row>
    <row r="512" spans="1:14" x14ac:dyDescent="0.25">
      <c r="A512" s="3"/>
      <c r="B512" s="4"/>
      <c r="E512" s="5"/>
      <c r="J512" s="4"/>
      <c r="K512" s="4"/>
      <c r="L512" s="6" t="str">
        <f>IF(OR(B512="",G512=""),"",B512+IFERROR(VLOOKUP(G512,Listas!$D$2:$E$5,2,FALSE),0)/24)</f>
        <v/>
      </c>
      <c r="M512" s="7" t="str">
        <f>IF(OR(B512="",J512=""),"",ROUND((J512-B512)*24,1))</f>
        <v/>
      </c>
      <c r="N512" s="7" t="str">
        <f>IF(OR(B512="",K512=""),"",ROUND((K512-B512)*24,1))</f>
        <v/>
      </c>
    </row>
    <row r="513" spans="1:14" x14ac:dyDescent="0.25">
      <c r="A513" s="3"/>
      <c r="B513" s="4"/>
      <c r="E513" s="5"/>
      <c r="J513" s="4"/>
      <c r="K513" s="4"/>
      <c r="L513" s="6" t="str">
        <f>IF(OR(B513="",G513=""),"",B513+IFERROR(VLOOKUP(G513,Listas!$D$2:$E$5,2,FALSE),0)/24)</f>
        <v/>
      </c>
      <c r="M513" s="7" t="str">
        <f>IF(OR(B513="",J513=""),"",ROUND((J513-B513)*24,1))</f>
        <v/>
      </c>
      <c r="N513" s="7" t="str">
        <f>IF(OR(B513="",K513=""),"",ROUND((K513-B513)*24,1))</f>
        <v/>
      </c>
    </row>
    <row r="514" spans="1:14" x14ac:dyDescent="0.25">
      <c r="A514" s="3"/>
      <c r="B514" s="4"/>
      <c r="E514" s="5"/>
      <c r="J514" s="4"/>
      <c r="K514" s="4"/>
      <c r="L514" s="6" t="str">
        <f>IF(OR(B514="",G514=""),"",B514+IFERROR(VLOOKUP(G514,Listas!$D$2:$E$5,2,FALSE),0)/24)</f>
        <v/>
      </c>
      <c r="M514" s="7" t="str">
        <f>IF(OR(B514="",J514=""),"",ROUND((J514-B514)*24,1))</f>
        <v/>
      </c>
      <c r="N514" s="7" t="str">
        <f>IF(OR(B514="",K514=""),"",ROUND((K514-B514)*24,1))</f>
        <v/>
      </c>
    </row>
    <row r="515" spans="1:14" x14ac:dyDescent="0.25">
      <c r="A515" s="3"/>
      <c r="B515" s="4"/>
      <c r="E515" s="5"/>
      <c r="J515" s="4"/>
      <c r="K515" s="4"/>
      <c r="L515" s="6" t="str">
        <f>IF(OR(B515="",G515=""),"",B515+IFERROR(VLOOKUP(G515,Listas!$D$2:$E$5,2,FALSE),0)/24)</f>
        <v/>
      </c>
      <c r="M515" s="7" t="str">
        <f>IF(OR(B515="",J515=""),"",ROUND((J515-B515)*24,1))</f>
        <v/>
      </c>
      <c r="N515" s="7" t="str">
        <f>IF(OR(B515="",K515=""),"",ROUND((K515-B515)*24,1))</f>
        <v/>
      </c>
    </row>
    <row r="516" spans="1:14" x14ac:dyDescent="0.25">
      <c r="A516" s="3"/>
      <c r="B516" s="4"/>
      <c r="E516" s="5"/>
      <c r="J516" s="4"/>
      <c r="K516" s="4"/>
      <c r="L516" s="6" t="str">
        <f>IF(OR(B516="",G516=""),"",B516+IFERROR(VLOOKUP(G516,Listas!$D$2:$E$5,2,FALSE),0)/24)</f>
        <v/>
      </c>
      <c r="M516" s="7" t="str">
        <f>IF(OR(B516="",J516=""),"",ROUND((J516-B516)*24,1))</f>
        <v/>
      </c>
      <c r="N516" s="7" t="str">
        <f>IF(OR(B516="",K516=""),"",ROUND((K516-B516)*24,1))</f>
        <v/>
      </c>
    </row>
    <row r="517" spans="1:14" x14ac:dyDescent="0.25">
      <c r="A517" s="3"/>
      <c r="B517" s="4"/>
      <c r="E517" s="5"/>
      <c r="J517" s="4"/>
      <c r="K517" s="4"/>
      <c r="L517" s="6" t="str">
        <f>IF(OR(B517="",G517=""),"",B517+IFERROR(VLOOKUP(G517,Listas!$D$2:$E$5,2,FALSE),0)/24)</f>
        <v/>
      </c>
      <c r="M517" s="7" t="str">
        <f>IF(OR(B517="",J517=""),"",ROUND((J517-B517)*24,1))</f>
        <v/>
      </c>
      <c r="N517" s="7" t="str">
        <f>IF(OR(B517="",K517=""),"",ROUND((K517-B517)*24,1))</f>
        <v/>
      </c>
    </row>
    <row r="518" spans="1:14" x14ac:dyDescent="0.25">
      <c r="A518" s="3"/>
      <c r="B518" s="4"/>
      <c r="E518" s="5"/>
      <c r="J518" s="4"/>
      <c r="K518" s="4"/>
      <c r="L518" s="6" t="str">
        <f>IF(OR(B518="",G518=""),"",B518+IFERROR(VLOOKUP(G518,Listas!$D$2:$E$5,2,FALSE),0)/24)</f>
        <v/>
      </c>
      <c r="M518" s="7" t="str">
        <f>IF(OR(B518="",J518=""),"",ROUND((J518-B518)*24,1))</f>
        <v/>
      </c>
      <c r="N518" s="7" t="str">
        <f>IF(OR(B518="",K518=""),"",ROUND((K518-B518)*24,1))</f>
        <v/>
      </c>
    </row>
    <row r="519" spans="1:14" x14ac:dyDescent="0.25">
      <c r="A519" s="3"/>
      <c r="B519" s="4"/>
      <c r="E519" s="5"/>
      <c r="J519" s="4"/>
      <c r="K519" s="4"/>
      <c r="L519" s="6" t="str">
        <f>IF(OR(B519="",G519=""),"",B519+IFERROR(VLOOKUP(G519,Listas!$D$2:$E$5,2,FALSE),0)/24)</f>
        <v/>
      </c>
      <c r="M519" s="7" t="str">
        <f>IF(OR(B519="",J519=""),"",ROUND((J519-B519)*24,1))</f>
        <v/>
      </c>
      <c r="N519" s="7" t="str">
        <f>IF(OR(B519="",K519=""),"",ROUND((K519-B519)*24,1))</f>
        <v/>
      </c>
    </row>
    <row r="520" spans="1:14" x14ac:dyDescent="0.25">
      <c r="A520" s="3"/>
      <c r="B520" s="4"/>
      <c r="E520" s="5"/>
      <c r="J520" s="4"/>
      <c r="K520" s="4"/>
      <c r="L520" s="6" t="str">
        <f>IF(OR(B520="",G520=""),"",B520+IFERROR(VLOOKUP(G520,Listas!$D$2:$E$5,2,FALSE),0)/24)</f>
        <v/>
      </c>
      <c r="M520" s="7" t="str">
        <f>IF(OR(B520="",J520=""),"",ROUND((J520-B520)*24,1))</f>
        <v/>
      </c>
      <c r="N520" s="7" t="str">
        <f>IF(OR(B520="",K520=""),"",ROUND((K520-B520)*24,1))</f>
        <v/>
      </c>
    </row>
    <row r="521" spans="1:14" x14ac:dyDescent="0.25">
      <c r="A521" s="3"/>
      <c r="B521" s="4"/>
      <c r="E521" s="5"/>
      <c r="J521" s="4"/>
      <c r="K521" s="4"/>
      <c r="L521" s="6" t="str">
        <f>IF(OR(B521="",G521=""),"",B521+IFERROR(VLOOKUP(G521,Listas!$D$2:$E$5,2,FALSE),0)/24)</f>
        <v/>
      </c>
      <c r="M521" s="7" t="str">
        <f>IF(OR(B521="",J521=""),"",ROUND((J521-B521)*24,1))</f>
        <v/>
      </c>
      <c r="N521" s="7" t="str">
        <f>IF(OR(B521="",K521=""),"",ROUND((K521-B521)*24,1))</f>
        <v/>
      </c>
    </row>
    <row r="522" spans="1:14" x14ac:dyDescent="0.25">
      <c r="A522" s="3"/>
      <c r="B522" s="4"/>
      <c r="E522" s="5"/>
      <c r="J522" s="4"/>
      <c r="K522" s="4"/>
      <c r="L522" s="6" t="str">
        <f>IF(OR(B522="",G522=""),"",B522+IFERROR(VLOOKUP(G522,Listas!$D$2:$E$5,2,FALSE),0)/24)</f>
        <v/>
      </c>
      <c r="M522" s="7" t="str">
        <f>IF(OR(B522="",J522=""),"",ROUND((J522-B522)*24,1))</f>
        <v/>
      </c>
      <c r="N522" s="7" t="str">
        <f>IF(OR(B522="",K522=""),"",ROUND((K522-B522)*24,1))</f>
        <v/>
      </c>
    </row>
    <row r="523" spans="1:14" x14ac:dyDescent="0.25">
      <c r="A523" s="3"/>
      <c r="B523" s="4"/>
      <c r="E523" s="5"/>
      <c r="J523" s="4"/>
      <c r="K523" s="4"/>
      <c r="L523" s="6" t="str">
        <f>IF(OR(B523="",G523=""),"",B523+IFERROR(VLOOKUP(G523,Listas!$D$2:$E$5,2,FALSE),0)/24)</f>
        <v/>
      </c>
      <c r="M523" s="7" t="str">
        <f>IF(OR(B523="",J523=""),"",ROUND((J523-B523)*24,1))</f>
        <v/>
      </c>
      <c r="N523" s="7" t="str">
        <f>IF(OR(B523="",K523=""),"",ROUND((K523-B523)*24,1))</f>
        <v/>
      </c>
    </row>
    <row r="524" spans="1:14" x14ac:dyDescent="0.25">
      <c r="A524" s="3"/>
      <c r="B524" s="4"/>
      <c r="E524" s="5"/>
      <c r="J524" s="4"/>
      <c r="K524" s="4"/>
      <c r="L524" s="6" t="str">
        <f>IF(OR(B524="",G524=""),"",B524+IFERROR(VLOOKUP(G524,Listas!$D$2:$E$5,2,FALSE),0)/24)</f>
        <v/>
      </c>
      <c r="M524" s="7" t="str">
        <f>IF(OR(B524="",J524=""),"",ROUND((J524-B524)*24,1))</f>
        <v/>
      </c>
      <c r="N524" s="7" t="str">
        <f>IF(OR(B524="",K524=""),"",ROUND((K524-B524)*24,1))</f>
        <v/>
      </c>
    </row>
    <row r="525" spans="1:14" x14ac:dyDescent="0.25">
      <c r="A525" s="3"/>
      <c r="B525" s="4"/>
      <c r="E525" s="5"/>
      <c r="J525" s="4"/>
      <c r="K525" s="4"/>
      <c r="L525" s="6" t="str">
        <f>IF(OR(B525="",G525=""),"",B525+IFERROR(VLOOKUP(G525,Listas!$D$2:$E$5,2,FALSE),0)/24)</f>
        <v/>
      </c>
      <c r="M525" s="7" t="str">
        <f>IF(OR(B525="",J525=""),"",ROUND((J525-B525)*24,1))</f>
        <v/>
      </c>
      <c r="N525" s="7" t="str">
        <f>IF(OR(B525="",K525=""),"",ROUND((K525-B525)*24,1))</f>
        <v/>
      </c>
    </row>
    <row r="526" spans="1:14" x14ac:dyDescent="0.25">
      <c r="A526" s="3"/>
      <c r="B526" s="4"/>
      <c r="E526" s="5"/>
      <c r="J526" s="4"/>
      <c r="K526" s="4"/>
      <c r="L526" s="6" t="str">
        <f>IF(OR(B526="",G526=""),"",B526+IFERROR(VLOOKUP(G526,Listas!$D$2:$E$5,2,FALSE),0)/24)</f>
        <v/>
      </c>
      <c r="M526" s="7" t="str">
        <f>IF(OR(B526="",J526=""),"",ROUND((J526-B526)*24,1))</f>
        <v/>
      </c>
      <c r="N526" s="7" t="str">
        <f>IF(OR(B526="",K526=""),"",ROUND((K526-B526)*24,1))</f>
        <v/>
      </c>
    </row>
    <row r="527" spans="1:14" x14ac:dyDescent="0.25">
      <c r="A527" s="3"/>
      <c r="B527" s="4"/>
      <c r="E527" s="5"/>
      <c r="J527" s="4"/>
      <c r="K527" s="4"/>
      <c r="L527" s="6" t="str">
        <f>IF(OR(B527="",G527=""),"",B527+IFERROR(VLOOKUP(G527,Listas!$D$2:$E$5,2,FALSE),0)/24)</f>
        <v/>
      </c>
      <c r="M527" s="7" t="str">
        <f>IF(OR(B527="",J527=""),"",ROUND((J527-B527)*24,1))</f>
        <v/>
      </c>
      <c r="N527" s="7" t="str">
        <f>IF(OR(B527="",K527=""),"",ROUND((K527-B527)*24,1))</f>
        <v/>
      </c>
    </row>
    <row r="528" spans="1:14" x14ac:dyDescent="0.25">
      <c r="A528" s="3"/>
      <c r="B528" s="4"/>
      <c r="E528" s="5"/>
      <c r="J528" s="4"/>
      <c r="K528" s="4"/>
      <c r="L528" s="6" t="str">
        <f>IF(OR(B528="",G528=""),"",B528+IFERROR(VLOOKUP(G528,Listas!$D$2:$E$5,2,FALSE),0)/24)</f>
        <v/>
      </c>
      <c r="M528" s="7" t="str">
        <f>IF(OR(B528="",J528=""),"",ROUND((J528-B528)*24,1))</f>
        <v/>
      </c>
      <c r="N528" s="7" t="str">
        <f>IF(OR(B528="",K528=""),"",ROUND((K528-B528)*24,1))</f>
        <v/>
      </c>
    </row>
    <row r="529" spans="1:14" x14ac:dyDescent="0.25">
      <c r="A529" s="3"/>
      <c r="B529" s="4"/>
      <c r="E529" s="5"/>
      <c r="J529" s="4"/>
      <c r="K529" s="4"/>
      <c r="L529" s="6" t="str">
        <f>IF(OR(B529="",G529=""),"",B529+IFERROR(VLOOKUP(G529,Listas!$D$2:$E$5,2,FALSE),0)/24)</f>
        <v/>
      </c>
      <c r="M529" s="7" t="str">
        <f>IF(OR(B529="",J529=""),"",ROUND((J529-B529)*24,1))</f>
        <v/>
      </c>
      <c r="N529" s="7" t="str">
        <f>IF(OR(B529="",K529=""),"",ROUND((K529-B529)*24,1))</f>
        <v/>
      </c>
    </row>
    <row r="530" spans="1:14" x14ac:dyDescent="0.25">
      <c r="A530" s="3"/>
      <c r="B530" s="4"/>
      <c r="E530" s="5"/>
      <c r="J530" s="4"/>
      <c r="K530" s="4"/>
      <c r="L530" s="6" t="str">
        <f>IF(OR(B530="",G530=""),"",B530+IFERROR(VLOOKUP(G530,Listas!$D$2:$E$5,2,FALSE),0)/24)</f>
        <v/>
      </c>
      <c r="M530" s="7" t="str">
        <f>IF(OR(B530="",J530=""),"",ROUND((J530-B530)*24,1))</f>
        <v/>
      </c>
      <c r="N530" s="7" t="str">
        <f>IF(OR(B530="",K530=""),"",ROUND((K530-B530)*24,1))</f>
        <v/>
      </c>
    </row>
    <row r="531" spans="1:14" x14ac:dyDescent="0.25">
      <c r="A531" s="3"/>
      <c r="B531" s="4"/>
      <c r="E531" s="5"/>
      <c r="J531" s="4"/>
      <c r="K531" s="4"/>
      <c r="L531" s="6" t="str">
        <f>IF(OR(B531="",G531=""),"",B531+IFERROR(VLOOKUP(G531,Listas!$D$2:$E$5,2,FALSE),0)/24)</f>
        <v/>
      </c>
      <c r="M531" s="7" t="str">
        <f>IF(OR(B531="",J531=""),"",ROUND((J531-B531)*24,1))</f>
        <v/>
      </c>
      <c r="N531" s="7" t="str">
        <f>IF(OR(B531="",K531=""),"",ROUND((K531-B531)*24,1))</f>
        <v/>
      </c>
    </row>
    <row r="532" spans="1:14" x14ac:dyDescent="0.25">
      <c r="A532" s="3"/>
      <c r="B532" s="4"/>
      <c r="E532" s="5"/>
      <c r="J532" s="4"/>
      <c r="K532" s="4"/>
      <c r="L532" s="6" t="str">
        <f>IF(OR(B532="",G532=""),"",B532+IFERROR(VLOOKUP(G532,Listas!$D$2:$E$5,2,FALSE),0)/24)</f>
        <v/>
      </c>
      <c r="M532" s="7" t="str">
        <f>IF(OR(B532="",J532=""),"",ROUND((J532-B532)*24,1))</f>
        <v/>
      </c>
      <c r="N532" s="7" t="str">
        <f>IF(OR(B532="",K532=""),"",ROUND((K532-B532)*24,1))</f>
        <v/>
      </c>
    </row>
    <row r="533" spans="1:14" x14ac:dyDescent="0.25">
      <c r="A533" s="3"/>
      <c r="B533" s="4"/>
      <c r="E533" s="5"/>
      <c r="J533" s="4"/>
      <c r="K533" s="4"/>
      <c r="L533" s="6" t="str">
        <f>IF(OR(B533="",G533=""),"",B533+IFERROR(VLOOKUP(G533,Listas!$D$2:$E$5,2,FALSE),0)/24)</f>
        <v/>
      </c>
      <c r="M533" s="7" t="str">
        <f>IF(OR(B533="",J533=""),"",ROUND((J533-B533)*24,1))</f>
        <v/>
      </c>
      <c r="N533" s="7" t="str">
        <f>IF(OR(B533="",K533=""),"",ROUND((K533-B533)*24,1))</f>
        <v/>
      </c>
    </row>
    <row r="534" spans="1:14" x14ac:dyDescent="0.25">
      <c r="A534" s="3"/>
      <c r="B534" s="4"/>
      <c r="E534" s="5"/>
      <c r="J534" s="4"/>
      <c r="K534" s="4"/>
      <c r="L534" s="6" t="str">
        <f>IF(OR(B534="",G534=""),"",B534+IFERROR(VLOOKUP(G534,Listas!$D$2:$E$5,2,FALSE),0)/24)</f>
        <v/>
      </c>
      <c r="M534" s="7" t="str">
        <f>IF(OR(B534="",J534=""),"",ROUND((J534-B534)*24,1))</f>
        <v/>
      </c>
      <c r="N534" s="7" t="str">
        <f>IF(OR(B534="",K534=""),"",ROUND((K534-B534)*24,1))</f>
        <v/>
      </c>
    </row>
    <row r="535" spans="1:14" x14ac:dyDescent="0.25">
      <c r="A535" s="3"/>
      <c r="B535" s="4"/>
      <c r="E535" s="5"/>
      <c r="J535" s="4"/>
      <c r="K535" s="4"/>
      <c r="L535" s="6" t="str">
        <f>IF(OR(B535="",G535=""),"",B535+IFERROR(VLOOKUP(G535,Listas!$D$2:$E$5,2,FALSE),0)/24)</f>
        <v/>
      </c>
      <c r="M535" s="7" t="str">
        <f>IF(OR(B535="",J535=""),"",ROUND((J535-B535)*24,1))</f>
        <v/>
      </c>
      <c r="N535" s="7" t="str">
        <f>IF(OR(B535="",K535=""),"",ROUND((K535-B535)*24,1))</f>
        <v/>
      </c>
    </row>
    <row r="536" spans="1:14" x14ac:dyDescent="0.25">
      <c r="A536" s="3"/>
      <c r="B536" s="4"/>
      <c r="E536" s="5"/>
      <c r="J536" s="4"/>
      <c r="K536" s="4"/>
      <c r="L536" s="6" t="str">
        <f>IF(OR(B536="",G536=""),"",B536+IFERROR(VLOOKUP(G536,Listas!$D$2:$E$5,2,FALSE),0)/24)</f>
        <v/>
      </c>
      <c r="M536" s="7" t="str">
        <f>IF(OR(B536="",J536=""),"",ROUND((J536-B536)*24,1))</f>
        <v/>
      </c>
      <c r="N536" s="7" t="str">
        <f>IF(OR(B536="",K536=""),"",ROUND((K536-B536)*24,1))</f>
        <v/>
      </c>
    </row>
    <row r="537" spans="1:14" x14ac:dyDescent="0.25">
      <c r="A537" s="3"/>
      <c r="B537" s="4"/>
      <c r="E537" s="5"/>
      <c r="J537" s="4"/>
      <c r="K537" s="4"/>
      <c r="L537" s="6" t="str">
        <f>IF(OR(B537="",G537=""),"",B537+IFERROR(VLOOKUP(G537,Listas!$D$2:$E$5,2,FALSE),0)/24)</f>
        <v/>
      </c>
      <c r="M537" s="7" t="str">
        <f>IF(OR(B537="",J537=""),"",ROUND((J537-B537)*24,1))</f>
        <v/>
      </c>
      <c r="N537" s="7" t="str">
        <f>IF(OR(B537="",K537=""),"",ROUND((K537-B537)*24,1))</f>
        <v/>
      </c>
    </row>
    <row r="538" spans="1:14" x14ac:dyDescent="0.25">
      <c r="A538" s="3"/>
      <c r="B538" s="4"/>
      <c r="E538" s="5"/>
      <c r="J538" s="4"/>
      <c r="K538" s="4"/>
      <c r="L538" s="6" t="str">
        <f>IF(OR(B538="",G538=""),"",B538+IFERROR(VLOOKUP(G538,Listas!$D$2:$E$5,2,FALSE),0)/24)</f>
        <v/>
      </c>
      <c r="M538" s="7" t="str">
        <f>IF(OR(B538="",J538=""),"",ROUND((J538-B538)*24,1))</f>
        <v/>
      </c>
      <c r="N538" s="7" t="str">
        <f>IF(OR(B538="",K538=""),"",ROUND((K538-B538)*24,1))</f>
        <v/>
      </c>
    </row>
    <row r="539" spans="1:14" x14ac:dyDescent="0.25">
      <c r="A539" s="3"/>
      <c r="B539" s="4"/>
      <c r="E539" s="5"/>
      <c r="J539" s="4"/>
      <c r="K539" s="4"/>
      <c r="L539" s="6" t="str">
        <f>IF(OR(B539="",G539=""),"",B539+IFERROR(VLOOKUP(G539,Listas!$D$2:$E$5,2,FALSE),0)/24)</f>
        <v/>
      </c>
      <c r="M539" s="7" t="str">
        <f>IF(OR(B539="",J539=""),"",ROUND((J539-B539)*24,1))</f>
        <v/>
      </c>
      <c r="N539" s="7" t="str">
        <f>IF(OR(B539="",K539=""),"",ROUND((K539-B539)*24,1))</f>
        <v/>
      </c>
    </row>
    <row r="540" spans="1:14" x14ac:dyDescent="0.25">
      <c r="A540" s="3"/>
      <c r="B540" s="4"/>
      <c r="E540" s="5"/>
      <c r="J540" s="4"/>
      <c r="K540" s="4"/>
      <c r="L540" s="6" t="str">
        <f>IF(OR(B540="",G540=""),"",B540+IFERROR(VLOOKUP(G540,Listas!$D$2:$E$5,2,FALSE),0)/24)</f>
        <v/>
      </c>
      <c r="M540" s="7" t="str">
        <f>IF(OR(B540="",J540=""),"",ROUND((J540-B540)*24,1))</f>
        <v/>
      </c>
      <c r="N540" s="7" t="str">
        <f>IF(OR(B540="",K540=""),"",ROUND((K540-B540)*24,1))</f>
        <v/>
      </c>
    </row>
    <row r="541" spans="1:14" x14ac:dyDescent="0.25">
      <c r="A541" s="3"/>
      <c r="B541" s="4"/>
      <c r="E541" s="5"/>
      <c r="J541" s="4"/>
      <c r="K541" s="4"/>
      <c r="L541" s="6" t="str">
        <f>IF(OR(B541="",G541=""),"",B541+IFERROR(VLOOKUP(G541,Listas!$D$2:$E$5,2,FALSE),0)/24)</f>
        <v/>
      </c>
      <c r="M541" s="7" t="str">
        <f>IF(OR(B541="",J541=""),"",ROUND((J541-B541)*24,1))</f>
        <v/>
      </c>
      <c r="N541" s="7" t="str">
        <f>IF(OR(B541="",K541=""),"",ROUND((K541-B541)*24,1))</f>
        <v/>
      </c>
    </row>
    <row r="542" spans="1:14" x14ac:dyDescent="0.25">
      <c r="A542" s="3"/>
      <c r="B542" s="4"/>
      <c r="E542" s="5"/>
      <c r="J542" s="4"/>
      <c r="K542" s="4"/>
      <c r="L542" s="6" t="str">
        <f>IF(OR(B542="",G542=""),"",B542+IFERROR(VLOOKUP(G542,Listas!$D$2:$E$5,2,FALSE),0)/24)</f>
        <v/>
      </c>
      <c r="M542" s="7" t="str">
        <f>IF(OR(B542="",J542=""),"",ROUND((J542-B542)*24,1))</f>
        <v/>
      </c>
      <c r="N542" s="7" t="str">
        <f>IF(OR(B542="",K542=""),"",ROUND((K542-B542)*24,1))</f>
        <v/>
      </c>
    </row>
    <row r="543" spans="1:14" x14ac:dyDescent="0.25">
      <c r="A543" s="3"/>
      <c r="B543" s="4"/>
      <c r="E543" s="5"/>
      <c r="J543" s="4"/>
      <c r="K543" s="4"/>
      <c r="L543" s="6" t="str">
        <f>IF(OR(B543="",G543=""),"",B543+IFERROR(VLOOKUP(G543,Listas!$D$2:$E$5,2,FALSE),0)/24)</f>
        <v/>
      </c>
      <c r="M543" s="7" t="str">
        <f>IF(OR(B543="",J543=""),"",ROUND((J543-B543)*24,1))</f>
        <v/>
      </c>
      <c r="N543" s="7" t="str">
        <f>IF(OR(B543="",K543=""),"",ROUND((K543-B543)*24,1))</f>
        <v/>
      </c>
    </row>
    <row r="544" spans="1:14" x14ac:dyDescent="0.25">
      <c r="A544" s="3"/>
      <c r="B544" s="4"/>
      <c r="E544" s="5"/>
      <c r="J544" s="4"/>
      <c r="K544" s="4"/>
      <c r="L544" s="6" t="str">
        <f>IF(OR(B544="",G544=""),"",B544+IFERROR(VLOOKUP(G544,Listas!$D$2:$E$5,2,FALSE),0)/24)</f>
        <v/>
      </c>
      <c r="M544" s="7" t="str">
        <f>IF(OR(B544="",J544=""),"",ROUND((J544-B544)*24,1))</f>
        <v/>
      </c>
      <c r="N544" s="7" t="str">
        <f>IF(OR(B544="",K544=""),"",ROUND((K544-B544)*24,1))</f>
        <v/>
      </c>
    </row>
    <row r="545" spans="1:14" x14ac:dyDescent="0.25">
      <c r="A545" s="3"/>
      <c r="B545" s="4"/>
      <c r="E545" s="5"/>
      <c r="J545" s="4"/>
      <c r="K545" s="4"/>
      <c r="L545" s="6" t="str">
        <f>IF(OR(B545="",G545=""),"",B545+IFERROR(VLOOKUP(G545,Listas!$D$2:$E$5,2,FALSE),0)/24)</f>
        <v/>
      </c>
      <c r="M545" s="7" t="str">
        <f>IF(OR(B545="",J545=""),"",ROUND((J545-B545)*24,1))</f>
        <v/>
      </c>
      <c r="N545" s="7" t="str">
        <f>IF(OR(B545="",K545=""),"",ROUND((K545-B545)*24,1))</f>
        <v/>
      </c>
    </row>
    <row r="546" spans="1:14" x14ac:dyDescent="0.25">
      <c r="A546" s="3"/>
      <c r="B546" s="4"/>
      <c r="E546" s="5"/>
      <c r="J546" s="4"/>
      <c r="K546" s="4"/>
      <c r="L546" s="6" t="str">
        <f>IF(OR(B546="",G546=""),"",B546+IFERROR(VLOOKUP(G546,Listas!$D$2:$E$5,2,FALSE),0)/24)</f>
        <v/>
      </c>
      <c r="M546" s="7" t="str">
        <f>IF(OR(B546="",J546=""),"",ROUND((J546-B546)*24,1))</f>
        <v/>
      </c>
      <c r="N546" s="7" t="str">
        <f>IF(OR(B546="",K546=""),"",ROUND((K546-B546)*24,1))</f>
        <v/>
      </c>
    </row>
    <row r="547" spans="1:14" x14ac:dyDescent="0.25">
      <c r="A547" s="3"/>
      <c r="B547" s="4"/>
      <c r="E547" s="5"/>
      <c r="J547" s="4"/>
      <c r="K547" s="4"/>
      <c r="L547" s="6" t="str">
        <f>IF(OR(B547="",G547=""),"",B547+IFERROR(VLOOKUP(G547,Listas!$D$2:$E$5,2,FALSE),0)/24)</f>
        <v/>
      </c>
      <c r="M547" s="7" t="str">
        <f>IF(OR(B547="",J547=""),"",ROUND((J547-B547)*24,1))</f>
        <v/>
      </c>
      <c r="N547" s="7" t="str">
        <f>IF(OR(B547="",K547=""),"",ROUND((K547-B547)*24,1))</f>
        <v/>
      </c>
    </row>
    <row r="548" spans="1:14" x14ac:dyDescent="0.25">
      <c r="A548" s="3"/>
      <c r="B548" s="4"/>
      <c r="E548" s="5"/>
      <c r="J548" s="4"/>
      <c r="K548" s="4"/>
      <c r="L548" s="6" t="str">
        <f>IF(OR(B548="",G548=""),"",B548+IFERROR(VLOOKUP(G548,Listas!$D$2:$E$5,2,FALSE),0)/24)</f>
        <v/>
      </c>
      <c r="M548" s="7" t="str">
        <f>IF(OR(B548="",J548=""),"",ROUND((J548-B548)*24,1))</f>
        <v/>
      </c>
      <c r="N548" s="7" t="str">
        <f>IF(OR(B548="",K548=""),"",ROUND((K548-B548)*24,1))</f>
        <v/>
      </c>
    </row>
    <row r="549" spans="1:14" x14ac:dyDescent="0.25">
      <c r="A549" s="3"/>
      <c r="B549" s="4"/>
      <c r="E549" s="5"/>
      <c r="J549" s="4"/>
      <c r="K549" s="4"/>
      <c r="L549" s="6" t="str">
        <f>IF(OR(B549="",G549=""),"",B549+IFERROR(VLOOKUP(G549,Listas!$D$2:$E$5,2,FALSE),0)/24)</f>
        <v/>
      </c>
      <c r="M549" s="7" t="str">
        <f>IF(OR(B549="",J549=""),"",ROUND((J549-B549)*24,1))</f>
        <v/>
      </c>
      <c r="N549" s="7" t="str">
        <f>IF(OR(B549="",K549=""),"",ROUND((K549-B549)*24,1))</f>
        <v/>
      </c>
    </row>
    <row r="550" spans="1:14" x14ac:dyDescent="0.25">
      <c r="A550" s="3"/>
      <c r="B550" s="4"/>
      <c r="E550" s="5"/>
      <c r="J550" s="4"/>
      <c r="K550" s="4"/>
      <c r="L550" s="6" t="str">
        <f>IF(OR(B550="",G550=""),"",B550+IFERROR(VLOOKUP(G550,Listas!$D$2:$E$5,2,FALSE),0)/24)</f>
        <v/>
      </c>
      <c r="M550" s="7" t="str">
        <f>IF(OR(B550="",J550=""),"",ROUND((J550-B550)*24,1))</f>
        <v/>
      </c>
      <c r="N550" s="7" t="str">
        <f>IF(OR(B550="",K550=""),"",ROUND((K550-B550)*24,1))</f>
        <v/>
      </c>
    </row>
    <row r="551" spans="1:14" x14ac:dyDescent="0.25">
      <c r="A551" s="3"/>
      <c r="B551" s="4"/>
      <c r="E551" s="5"/>
      <c r="J551" s="4"/>
      <c r="K551" s="4"/>
      <c r="L551" s="6" t="str">
        <f>IF(OR(B551="",G551=""),"",B551+IFERROR(VLOOKUP(G551,Listas!$D$2:$E$5,2,FALSE),0)/24)</f>
        <v/>
      </c>
      <c r="M551" s="7" t="str">
        <f>IF(OR(B551="",J551=""),"",ROUND((J551-B551)*24,1))</f>
        <v/>
      </c>
      <c r="N551" s="7" t="str">
        <f>IF(OR(B551="",K551=""),"",ROUND((K551-B551)*24,1))</f>
        <v/>
      </c>
    </row>
    <row r="552" spans="1:14" x14ac:dyDescent="0.25">
      <c r="A552" s="3"/>
      <c r="B552" s="4"/>
      <c r="E552" s="5"/>
      <c r="J552" s="4"/>
      <c r="K552" s="4"/>
      <c r="L552" s="6" t="str">
        <f>IF(OR(B552="",G552=""),"",B552+IFERROR(VLOOKUP(G552,Listas!$D$2:$E$5,2,FALSE),0)/24)</f>
        <v/>
      </c>
      <c r="M552" s="7" t="str">
        <f>IF(OR(B552="",J552=""),"",ROUND((J552-B552)*24,1))</f>
        <v/>
      </c>
      <c r="N552" s="7" t="str">
        <f>IF(OR(B552="",K552=""),"",ROUND((K552-B552)*24,1))</f>
        <v/>
      </c>
    </row>
    <row r="553" spans="1:14" x14ac:dyDescent="0.25">
      <c r="A553" s="3"/>
      <c r="B553" s="4"/>
      <c r="E553" s="5"/>
      <c r="J553" s="4"/>
      <c r="K553" s="4"/>
      <c r="L553" s="6" t="str">
        <f>IF(OR(B553="",G553=""),"",B553+IFERROR(VLOOKUP(G553,Listas!$D$2:$E$5,2,FALSE),0)/24)</f>
        <v/>
      </c>
      <c r="M553" s="7" t="str">
        <f>IF(OR(B553="",J553=""),"",ROUND((J553-B553)*24,1))</f>
        <v/>
      </c>
      <c r="N553" s="7" t="str">
        <f>IF(OR(B553="",K553=""),"",ROUND((K553-B553)*24,1))</f>
        <v/>
      </c>
    </row>
    <row r="554" spans="1:14" x14ac:dyDescent="0.25">
      <c r="A554" s="3"/>
      <c r="B554" s="4"/>
      <c r="E554" s="5"/>
      <c r="J554" s="4"/>
      <c r="K554" s="4"/>
      <c r="L554" s="6" t="str">
        <f>IF(OR(B554="",G554=""),"",B554+IFERROR(VLOOKUP(G554,Listas!$D$2:$E$5,2,FALSE),0)/24)</f>
        <v/>
      </c>
      <c r="M554" s="7" t="str">
        <f>IF(OR(B554="",J554=""),"",ROUND((J554-B554)*24,1))</f>
        <v/>
      </c>
      <c r="N554" s="7" t="str">
        <f>IF(OR(B554="",K554=""),"",ROUND((K554-B554)*24,1))</f>
        <v/>
      </c>
    </row>
    <row r="555" spans="1:14" x14ac:dyDescent="0.25">
      <c r="A555" s="3"/>
      <c r="B555" s="4"/>
      <c r="E555" s="5"/>
      <c r="J555" s="4"/>
      <c r="K555" s="4"/>
      <c r="L555" s="6" t="str">
        <f>IF(OR(B555="",G555=""),"",B555+IFERROR(VLOOKUP(G555,Listas!$D$2:$E$5,2,FALSE),0)/24)</f>
        <v/>
      </c>
      <c r="M555" s="7" t="str">
        <f>IF(OR(B555="",J555=""),"",ROUND((J555-B555)*24,1))</f>
        <v/>
      </c>
      <c r="N555" s="7" t="str">
        <f>IF(OR(B555="",K555=""),"",ROUND((K555-B555)*24,1))</f>
        <v/>
      </c>
    </row>
    <row r="556" spans="1:14" x14ac:dyDescent="0.25">
      <c r="A556" s="3"/>
      <c r="B556" s="4"/>
      <c r="E556" s="5"/>
      <c r="J556" s="4"/>
      <c r="K556" s="4"/>
      <c r="L556" s="6" t="str">
        <f>IF(OR(B556="",G556=""),"",B556+IFERROR(VLOOKUP(G556,Listas!$D$2:$E$5,2,FALSE),0)/24)</f>
        <v/>
      </c>
      <c r="M556" s="7" t="str">
        <f>IF(OR(B556="",J556=""),"",ROUND((J556-B556)*24,1))</f>
        <v/>
      </c>
      <c r="N556" s="7" t="str">
        <f>IF(OR(B556="",K556=""),"",ROUND((K556-B556)*24,1))</f>
        <v/>
      </c>
    </row>
    <row r="557" spans="1:14" x14ac:dyDescent="0.25">
      <c r="A557" s="3"/>
      <c r="B557" s="4"/>
      <c r="E557" s="5"/>
      <c r="J557" s="4"/>
      <c r="K557" s="4"/>
      <c r="L557" s="6" t="str">
        <f>IF(OR(B557="",G557=""),"",B557+IFERROR(VLOOKUP(G557,Listas!$D$2:$E$5,2,FALSE),0)/24)</f>
        <v/>
      </c>
      <c r="M557" s="7" t="str">
        <f>IF(OR(B557="",J557=""),"",ROUND((J557-B557)*24,1))</f>
        <v/>
      </c>
      <c r="N557" s="7" t="str">
        <f>IF(OR(B557="",K557=""),"",ROUND((K557-B557)*24,1))</f>
        <v/>
      </c>
    </row>
    <row r="558" spans="1:14" x14ac:dyDescent="0.25">
      <c r="A558" s="3"/>
      <c r="B558" s="4"/>
      <c r="E558" s="5"/>
      <c r="J558" s="4"/>
      <c r="K558" s="4"/>
      <c r="L558" s="6" t="str">
        <f>IF(OR(B558="",G558=""),"",B558+IFERROR(VLOOKUP(G558,Listas!$D$2:$E$5,2,FALSE),0)/24)</f>
        <v/>
      </c>
      <c r="M558" s="7" t="str">
        <f>IF(OR(B558="",J558=""),"",ROUND((J558-B558)*24,1))</f>
        <v/>
      </c>
      <c r="N558" s="7" t="str">
        <f>IF(OR(B558="",K558=""),"",ROUND((K558-B558)*24,1))</f>
        <v/>
      </c>
    </row>
    <row r="559" spans="1:14" x14ac:dyDescent="0.25">
      <c r="A559" s="3"/>
      <c r="B559" s="4"/>
      <c r="E559" s="5"/>
      <c r="J559" s="4"/>
      <c r="K559" s="4"/>
      <c r="L559" s="6" t="str">
        <f>IF(OR(B559="",G559=""),"",B559+IFERROR(VLOOKUP(G559,Listas!$D$2:$E$5,2,FALSE),0)/24)</f>
        <v/>
      </c>
      <c r="M559" s="7" t="str">
        <f>IF(OR(B559="",J559=""),"",ROUND((J559-B559)*24,1))</f>
        <v/>
      </c>
      <c r="N559" s="7" t="str">
        <f>IF(OR(B559="",K559=""),"",ROUND((K559-B559)*24,1))</f>
        <v/>
      </c>
    </row>
    <row r="560" spans="1:14" x14ac:dyDescent="0.25">
      <c r="A560" s="3"/>
      <c r="B560" s="4"/>
      <c r="E560" s="5"/>
      <c r="J560" s="4"/>
      <c r="K560" s="4"/>
      <c r="L560" s="6" t="str">
        <f>IF(OR(B560="",G560=""),"",B560+IFERROR(VLOOKUP(G560,Listas!$D$2:$E$5,2,FALSE),0)/24)</f>
        <v/>
      </c>
      <c r="M560" s="7" t="str">
        <f>IF(OR(B560="",J560=""),"",ROUND((J560-B560)*24,1))</f>
        <v/>
      </c>
      <c r="N560" s="7" t="str">
        <f>IF(OR(B560="",K560=""),"",ROUND((K560-B560)*24,1))</f>
        <v/>
      </c>
    </row>
    <row r="561" spans="1:14" x14ac:dyDescent="0.25">
      <c r="A561" s="3"/>
      <c r="B561" s="4"/>
      <c r="E561" s="5"/>
      <c r="J561" s="4"/>
      <c r="K561" s="4"/>
      <c r="L561" s="6" t="str">
        <f>IF(OR(B561="",G561=""),"",B561+IFERROR(VLOOKUP(G561,Listas!$D$2:$E$5,2,FALSE),0)/24)</f>
        <v/>
      </c>
      <c r="M561" s="7" t="str">
        <f>IF(OR(B561="",J561=""),"",ROUND((J561-B561)*24,1))</f>
        <v/>
      </c>
      <c r="N561" s="7" t="str">
        <f>IF(OR(B561="",K561=""),"",ROUND((K561-B561)*24,1))</f>
        <v/>
      </c>
    </row>
    <row r="562" spans="1:14" x14ac:dyDescent="0.25">
      <c r="A562" s="3"/>
      <c r="B562" s="4"/>
      <c r="E562" s="5"/>
      <c r="J562" s="4"/>
      <c r="K562" s="4"/>
      <c r="L562" s="6" t="str">
        <f>IF(OR(B562="",G562=""),"",B562+IFERROR(VLOOKUP(G562,Listas!$D$2:$E$5,2,FALSE),0)/24)</f>
        <v/>
      </c>
      <c r="M562" s="7" t="str">
        <f>IF(OR(B562="",J562=""),"",ROUND((J562-B562)*24,1))</f>
        <v/>
      </c>
      <c r="N562" s="7" t="str">
        <f>IF(OR(B562="",K562=""),"",ROUND((K562-B562)*24,1))</f>
        <v/>
      </c>
    </row>
    <row r="563" spans="1:14" x14ac:dyDescent="0.25">
      <c r="A563" s="3"/>
      <c r="B563" s="4"/>
      <c r="E563" s="5"/>
      <c r="J563" s="4"/>
      <c r="K563" s="4"/>
      <c r="L563" s="6" t="str">
        <f>IF(OR(B563="",G563=""),"",B563+IFERROR(VLOOKUP(G563,Listas!$D$2:$E$5,2,FALSE),0)/24)</f>
        <v/>
      </c>
      <c r="M563" s="7" t="str">
        <f>IF(OR(B563="",J563=""),"",ROUND((J563-B563)*24,1))</f>
        <v/>
      </c>
      <c r="N563" s="7" t="str">
        <f>IF(OR(B563="",K563=""),"",ROUND((K563-B563)*24,1))</f>
        <v/>
      </c>
    </row>
    <row r="564" spans="1:14" x14ac:dyDescent="0.25">
      <c r="A564" s="3"/>
      <c r="B564" s="4"/>
      <c r="E564" s="5"/>
      <c r="J564" s="4"/>
      <c r="K564" s="4"/>
      <c r="L564" s="6" t="str">
        <f>IF(OR(B564="",G564=""),"",B564+IFERROR(VLOOKUP(G564,Listas!$D$2:$E$5,2,FALSE),0)/24)</f>
        <v/>
      </c>
      <c r="M564" s="7" t="str">
        <f>IF(OR(B564="",J564=""),"",ROUND((J564-B564)*24,1))</f>
        <v/>
      </c>
      <c r="N564" s="7" t="str">
        <f>IF(OR(B564="",K564=""),"",ROUND((K564-B564)*24,1))</f>
        <v/>
      </c>
    </row>
    <row r="565" spans="1:14" x14ac:dyDescent="0.25">
      <c r="A565" s="3"/>
      <c r="B565" s="4"/>
      <c r="E565" s="5"/>
      <c r="J565" s="4"/>
      <c r="K565" s="4"/>
      <c r="L565" s="6" t="str">
        <f>IF(OR(B565="",G565=""),"",B565+IFERROR(VLOOKUP(G565,Listas!$D$2:$E$5,2,FALSE),0)/24)</f>
        <v/>
      </c>
      <c r="M565" s="7" t="str">
        <f>IF(OR(B565="",J565=""),"",ROUND((J565-B565)*24,1))</f>
        <v/>
      </c>
      <c r="N565" s="7" t="str">
        <f>IF(OR(B565="",K565=""),"",ROUND((K565-B565)*24,1))</f>
        <v/>
      </c>
    </row>
    <row r="566" spans="1:14" x14ac:dyDescent="0.25">
      <c r="A566" s="3"/>
      <c r="B566" s="4"/>
      <c r="E566" s="5"/>
      <c r="J566" s="4"/>
      <c r="K566" s="4"/>
      <c r="L566" s="6" t="str">
        <f>IF(OR(B566="",G566=""),"",B566+IFERROR(VLOOKUP(G566,Listas!$D$2:$E$5,2,FALSE),0)/24)</f>
        <v/>
      </c>
      <c r="M566" s="7" t="str">
        <f>IF(OR(B566="",J566=""),"",ROUND((J566-B566)*24,1))</f>
        <v/>
      </c>
      <c r="N566" s="7" t="str">
        <f>IF(OR(B566="",K566=""),"",ROUND((K566-B566)*24,1))</f>
        <v/>
      </c>
    </row>
    <row r="567" spans="1:14" x14ac:dyDescent="0.25">
      <c r="A567" s="3"/>
      <c r="B567" s="4"/>
      <c r="E567" s="5"/>
      <c r="J567" s="4"/>
      <c r="K567" s="4"/>
      <c r="L567" s="6" t="str">
        <f>IF(OR(B567="",G567=""),"",B567+IFERROR(VLOOKUP(G567,Listas!$D$2:$E$5,2,FALSE),0)/24)</f>
        <v/>
      </c>
      <c r="M567" s="7" t="str">
        <f>IF(OR(B567="",J567=""),"",ROUND((J567-B567)*24,1))</f>
        <v/>
      </c>
      <c r="N567" s="7" t="str">
        <f>IF(OR(B567="",K567=""),"",ROUND((K567-B567)*24,1))</f>
        <v/>
      </c>
    </row>
    <row r="568" spans="1:14" x14ac:dyDescent="0.25">
      <c r="A568" s="3"/>
      <c r="B568" s="4"/>
      <c r="E568" s="5"/>
      <c r="J568" s="4"/>
      <c r="K568" s="4"/>
      <c r="L568" s="6" t="str">
        <f>IF(OR(B568="",G568=""),"",B568+IFERROR(VLOOKUP(G568,Listas!$D$2:$E$5,2,FALSE),0)/24)</f>
        <v/>
      </c>
      <c r="M568" s="7" t="str">
        <f>IF(OR(B568="",J568=""),"",ROUND((J568-B568)*24,1))</f>
        <v/>
      </c>
      <c r="N568" s="7" t="str">
        <f>IF(OR(B568="",K568=""),"",ROUND((K568-B568)*24,1))</f>
        <v/>
      </c>
    </row>
    <row r="569" spans="1:14" x14ac:dyDescent="0.25">
      <c r="A569" s="3"/>
      <c r="B569" s="4"/>
      <c r="E569" s="5"/>
      <c r="J569" s="4"/>
      <c r="K569" s="4"/>
      <c r="L569" s="6" t="str">
        <f>IF(OR(B569="",G569=""),"",B569+IFERROR(VLOOKUP(G569,Listas!$D$2:$E$5,2,FALSE),0)/24)</f>
        <v/>
      </c>
      <c r="M569" s="7" t="str">
        <f>IF(OR(B569="",J569=""),"",ROUND((J569-B569)*24,1))</f>
        <v/>
      </c>
      <c r="N569" s="7" t="str">
        <f>IF(OR(B569="",K569=""),"",ROUND((K569-B569)*24,1))</f>
        <v/>
      </c>
    </row>
    <row r="570" spans="1:14" x14ac:dyDescent="0.25">
      <c r="A570" s="3"/>
      <c r="B570" s="4"/>
      <c r="E570" s="5"/>
      <c r="J570" s="4"/>
      <c r="K570" s="4"/>
      <c r="L570" s="6" t="str">
        <f>IF(OR(B570="",G570=""),"",B570+IFERROR(VLOOKUP(G570,Listas!$D$2:$E$5,2,FALSE),0)/24)</f>
        <v/>
      </c>
      <c r="M570" s="7" t="str">
        <f>IF(OR(B570="",J570=""),"",ROUND((J570-B570)*24,1))</f>
        <v/>
      </c>
      <c r="N570" s="7" t="str">
        <f>IF(OR(B570="",K570=""),"",ROUND((K570-B570)*24,1))</f>
        <v/>
      </c>
    </row>
    <row r="571" spans="1:14" x14ac:dyDescent="0.25">
      <c r="A571" s="3"/>
      <c r="B571" s="4"/>
      <c r="E571" s="5"/>
      <c r="J571" s="4"/>
      <c r="K571" s="4"/>
      <c r="L571" s="6" t="str">
        <f>IF(OR(B571="",G571=""),"",B571+IFERROR(VLOOKUP(G571,Listas!$D$2:$E$5,2,FALSE),0)/24)</f>
        <v/>
      </c>
      <c r="M571" s="7" t="str">
        <f>IF(OR(B571="",J571=""),"",ROUND((J571-B571)*24,1))</f>
        <v/>
      </c>
      <c r="N571" s="7" t="str">
        <f>IF(OR(B571="",K571=""),"",ROUND((K571-B571)*24,1))</f>
        <v/>
      </c>
    </row>
    <row r="572" spans="1:14" x14ac:dyDescent="0.25">
      <c r="A572" s="3"/>
      <c r="B572" s="4"/>
      <c r="E572" s="5"/>
      <c r="J572" s="4"/>
      <c r="K572" s="4"/>
      <c r="L572" s="6" t="str">
        <f>IF(OR(B572="",G572=""),"",B572+IFERROR(VLOOKUP(G572,Listas!$D$2:$E$5,2,FALSE),0)/24)</f>
        <v/>
      </c>
      <c r="M572" s="7" t="str">
        <f>IF(OR(B572="",J572=""),"",ROUND((J572-B572)*24,1))</f>
        <v/>
      </c>
      <c r="N572" s="7" t="str">
        <f>IF(OR(B572="",K572=""),"",ROUND((K572-B572)*24,1))</f>
        <v/>
      </c>
    </row>
    <row r="573" spans="1:14" x14ac:dyDescent="0.25">
      <c r="A573" s="3"/>
      <c r="B573" s="4"/>
      <c r="E573" s="5"/>
      <c r="J573" s="4"/>
      <c r="K573" s="4"/>
      <c r="L573" s="6" t="str">
        <f>IF(OR(B573="",G573=""),"",B573+IFERROR(VLOOKUP(G573,Listas!$D$2:$E$5,2,FALSE),0)/24)</f>
        <v/>
      </c>
      <c r="M573" s="7" t="str">
        <f>IF(OR(B573="",J573=""),"",ROUND((J573-B573)*24,1))</f>
        <v/>
      </c>
      <c r="N573" s="7" t="str">
        <f>IF(OR(B573="",K573=""),"",ROUND((K573-B573)*24,1))</f>
        <v/>
      </c>
    </row>
    <row r="574" spans="1:14" x14ac:dyDescent="0.25">
      <c r="A574" s="3"/>
      <c r="B574" s="4"/>
      <c r="E574" s="5"/>
      <c r="J574" s="4"/>
      <c r="K574" s="4"/>
      <c r="L574" s="6" t="str">
        <f>IF(OR(B574="",G574=""),"",B574+IFERROR(VLOOKUP(G574,Listas!$D$2:$E$5,2,FALSE),0)/24)</f>
        <v/>
      </c>
      <c r="M574" s="7" t="str">
        <f>IF(OR(B574="",J574=""),"",ROUND((J574-B574)*24,1))</f>
        <v/>
      </c>
      <c r="N574" s="7" t="str">
        <f>IF(OR(B574="",K574=""),"",ROUND((K574-B574)*24,1))</f>
        <v/>
      </c>
    </row>
    <row r="575" spans="1:14" x14ac:dyDescent="0.25">
      <c r="A575" s="3"/>
      <c r="B575" s="4"/>
      <c r="E575" s="5"/>
      <c r="J575" s="4"/>
      <c r="K575" s="4"/>
      <c r="L575" s="6" t="str">
        <f>IF(OR(B575="",G575=""),"",B575+IFERROR(VLOOKUP(G575,Listas!$D$2:$E$5,2,FALSE),0)/24)</f>
        <v/>
      </c>
      <c r="M575" s="7" t="str">
        <f>IF(OR(B575="",J575=""),"",ROUND((J575-B575)*24,1))</f>
        <v/>
      </c>
      <c r="N575" s="7" t="str">
        <f>IF(OR(B575="",K575=""),"",ROUND((K575-B575)*24,1))</f>
        <v/>
      </c>
    </row>
    <row r="576" spans="1:14" x14ac:dyDescent="0.25">
      <c r="A576" s="3"/>
      <c r="B576" s="4"/>
      <c r="E576" s="5"/>
      <c r="J576" s="4"/>
      <c r="K576" s="4"/>
      <c r="L576" s="6" t="str">
        <f>IF(OR(B576="",G576=""),"",B576+IFERROR(VLOOKUP(G576,Listas!$D$2:$E$5,2,FALSE),0)/24)</f>
        <v/>
      </c>
      <c r="M576" s="7" t="str">
        <f>IF(OR(B576="",J576=""),"",ROUND((J576-B576)*24,1))</f>
        <v/>
      </c>
      <c r="N576" s="7" t="str">
        <f>IF(OR(B576="",K576=""),"",ROUND((K576-B576)*24,1))</f>
        <v/>
      </c>
    </row>
    <row r="577" spans="1:14" x14ac:dyDescent="0.25">
      <c r="A577" s="3"/>
      <c r="B577" s="4"/>
      <c r="E577" s="5"/>
      <c r="J577" s="4"/>
      <c r="K577" s="4"/>
      <c r="L577" s="6" t="str">
        <f>IF(OR(B577="",G577=""),"",B577+IFERROR(VLOOKUP(G577,Listas!$D$2:$E$5,2,FALSE),0)/24)</f>
        <v/>
      </c>
      <c r="M577" s="7" t="str">
        <f>IF(OR(B577="",J577=""),"",ROUND((J577-B577)*24,1))</f>
        <v/>
      </c>
      <c r="N577" s="7" t="str">
        <f>IF(OR(B577="",K577=""),"",ROUND((K577-B577)*24,1))</f>
        <v/>
      </c>
    </row>
    <row r="578" spans="1:14" x14ac:dyDescent="0.25">
      <c r="A578" s="3"/>
      <c r="B578" s="4"/>
      <c r="E578" s="5"/>
      <c r="J578" s="4"/>
      <c r="K578" s="4"/>
      <c r="L578" s="6" t="str">
        <f>IF(OR(B578="",G578=""),"",B578+IFERROR(VLOOKUP(G578,Listas!$D$2:$E$5,2,FALSE),0)/24)</f>
        <v/>
      </c>
      <c r="M578" s="7" t="str">
        <f>IF(OR(B578="",J578=""),"",ROUND((J578-B578)*24,1))</f>
        <v/>
      </c>
      <c r="N578" s="7" t="str">
        <f>IF(OR(B578="",K578=""),"",ROUND((K578-B578)*24,1))</f>
        <v/>
      </c>
    </row>
    <row r="579" spans="1:14" x14ac:dyDescent="0.25">
      <c r="A579" s="3"/>
      <c r="B579" s="4"/>
      <c r="E579" s="5"/>
      <c r="J579" s="4"/>
      <c r="K579" s="4"/>
      <c r="L579" s="6" t="str">
        <f>IF(OR(B579="",G579=""),"",B579+IFERROR(VLOOKUP(G579,Listas!$D$2:$E$5,2,FALSE),0)/24)</f>
        <v/>
      </c>
      <c r="M579" s="7" t="str">
        <f>IF(OR(B579="",J579=""),"",ROUND((J579-B579)*24,1))</f>
        <v/>
      </c>
      <c r="N579" s="7" t="str">
        <f>IF(OR(B579="",K579=""),"",ROUND((K579-B579)*24,1))</f>
        <v/>
      </c>
    </row>
    <row r="580" spans="1:14" x14ac:dyDescent="0.25">
      <c r="A580" s="3"/>
      <c r="B580" s="4"/>
      <c r="E580" s="5"/>
      <c r="J580" s="4"/>
      <c r="K580" s="4"/>
      <c r="L580" s="6" t="str">
        <f>IF(OR(B580="",G580=""),"",B580+IFERROR(VLOOKUP(G580,Listas!$D$2:$E$5,2,FALSE),0)/24)</f>
        <v/>
      </c>
      <c r="M580" s="7" t="str">
        <f>IF(OR(B580="",J580=""),"",ROUND((J580-B580)*24,1))</f>
        <v/>
      </c>
      <c r="N580" s="7" t="str">
        <f>IF(OR(B580="",K580=""),"",ROUND((K580-B580)*24,1))</f>
        <v/>
      </c>
    </row>
    <row r="581" spans="1:14" x14ac:dyDescent="0.25">
      <c r="A581" s="3"/>
      <c r="B581" s="4"/>
      <c r="E581" s="5"/>
      <c r="J581" s="4"/>
      <c r="K581" s="4"/>
      <c r="L581" s="6" t="str">
        <f>IF(OR(B581="",G581=""),"",B581+IFERROR(VLOOKUP(G581,Listas!$D$2:$E$5,2,FALSE),0)/24)</f>
        <v/>
      </c>
      <c r="M581" s="7" t="str">
        <f>IF(OR(B581="",J581=""),"",ROUND((J581-B581)*24,1))</f>
        <v/>
      </c>
      <c r="N581" s="7" t="str">
        <f>IF(OR(B581="",K581=""),"",ROUND((K581-B581)*24,1))</f>
        <v/>
      </c>
    </row>
    <row r="582" spans="1:14" x14ac:dyDescent="0.25">
      <c r="A582" s="3"/>
      <c r="B582" s="4"/>
      <c r="E582" s="5"/>
      <c r="J582" s="4"/>
      <c r="K582" s="4"/>
      <c r="L582" s="6" t="str">
        <f>IF(OR(B582="",G582=""),"",B582+IFERROR(VLOOKUP(G582,Listas!$D$2:$E$5,2,FALSE),0)/24)</f>
        <v/>
      </c>
      <c r="M582" s="7" t="str">
        <f>IF(OR(B582="",J582=""),"",ROUND((J582-B582)*24,1))</f>
        <v/>
      </c>
      <c r="N582" s="7" t="str">
        <f>IF(OR(B582="",K582=""),"",ROUND((K582-B582)*24,1))</f>
        <v/>
      </c>
    </row>
    <row r="583" spans="1:14" x14ac:dyDescent="0.25">
      <c r="A583" s="3"/>
      <c r="B583" s="4"/>
      <c r="E583" s="5"/>
      <c r="J583" s="4"/>
      <c r="K583" s="4"/>
      <c r="L583" s="6" t="str">
        <f>IF(OR(B583="",G583=""),"",B583+IFERROR(VLOOKUP(G583,Listas!$D$2:$E$5,2,FALSE),0)/24)</f>
        <v/>
      </c>
      <c r="M583" s="7" t="str">
        <f>IF(OR(B583="",J583=""),"",ROUND((J583-B583)*24,1))</f>
        <v/>
      </c>
      <c r="N583" s="7" t="str">
        <f>IF(OR(B583="",K583=""),"",ROUND((K583-B583)*24,1))</f>
        <v/>
      </c>
    </row>
    <row r="584" spans="1:14" x14ac:dyDescent="0.25">
      <c r="A584" s="3"/>
      <c r="B584" s="4"/>
      <c r="E584" s="5"/>
      <c r="J584" s="4"/>
      <c r="K584" s="4"/>
      <c r="L584" s="6" t="str">
        <f>IF(OR(B584="",G584=""),"",B584+IFERROR(VLOOKUP(G584,Listas!$D$2:$E$5,2,FALSE),0)/24)</f>
        <v/>
      </c>
      <c r="M584" s="7" t="str">
        <f>IF(OR(B584="",J584=""),"",ROUND((J584-B584)*24,1))</f>
        <v/>
      </c>
      <c r="N584" s="7" t="str">
        <f>IF(OR(B584="",K584=""),"",ROUND((K584-B584)*24,1))</f>
        <v/>
      </c>
    </row>
    <row r="585" spans="1:14" x14ac:dyDescent="0.25">
      <c r="A585" s="3"/>
      <c r="B585" s="4"/>
      <c r="E585" s="5"/>
      <c r="J585" s="4"/>
      <c r="K585" s="4"/>
      <c r="L585" s="6" t="str">
        <f>IF(OR(B585="",G585=""),"",B585+IFERROR(VLOOKUP(G585,Listas!$D$2:$E$5,2,FALSE),0)/24)</f>
        <v/>
      </c>
      <c r="M585" s="7" t="str">
        <f>IF(OR(B585="",J585=""),"",ROUND((J585-B585)*24,1))</f>
        <v/>
      </c>
      <c r="N585" s="7" t="str">
        <f>IF(OR(B585="",K585=""),"",ROUND((K585-B585)*24,1))</f>
        <v/>
      </c>
    </row>
    <row r="586" spans="1:14" x14ac:dyDescent="0.25">
      <c r="A586" s="3"/>
      <c r="B586" s="4"/>
      <c r="E586" s="5"/>
      <c r="J586" s="4"/>
      <c r="K586" s="4"/>
      <c r="L586" s="6" t="str">
        <f>IF(OR(B586="",G586=""),"",B586+IFERROR(VLOOKUP(G586,Listas!$D$2:$E$5,2,FALSE),0)/24)</f>
        <v/>
      </c>
      <c r="M586" s="7" t="str">
        <f>IF(OR(B586="",J586=""),"",ROUND((J586-B586)*24,1))</f>
        <v/>
      </c>
      <c r="N586" s="7" t="str">
        <f>IF(OR(B586="",K586=""),"",ROUND((K586-B586)*24,1))</f>
        <v/>
      </c>
    </row>
    <row r="587" spans="1:14" x14ac:dyDescent="0.25">
      <c r="A587" s="3"/>
      <c r="B587" s="4"/>
      <c r="E587" s="5"/>
      <c r="J587" s="4"/>
      <c r="K587" s="4"/>
      <c r="L587" s="6" t="str">
        <f>IF(OR(B587="",G587=""),"",B587+IFERROR(VLOOKUP(G587,Listas!$D$2:$E$5,2,FALSE),0)/24)</f>
        <v/>
      </c>
      <c r="M587" s="7" t="str">
        <f>IF(OR(B587="",J587=""),"",ROUND((J587-B587)*24,1))</f>
        <v/>
      </c>
      <c r="N587" s="7" t="str">
        <f>IF(OR(B587="",K587=""),"",ROUND((K587-B587)*24,1))</f>
        <v/>
      </c>
    </row>
    <row r="588" spans="1:14" x14ac:dyDescent="0.25">
      <c r="A588" s="3"/>
      <c r="B588" s="4"/>
      <c r="E588" s="5"/>
      <c r="J588" s="4"/>
      <c r="K588" s="4"/>
      <c r="L588" s="6" t="str">
        <f>IF(OR(B588="",G588=""),"",B588+IFERROR(VLOOKUP(G588,Listas!$D$2:$E$5,2,FALSE),0)/24)</f>
        <v/>
      </c>
      <c r="M588" s="7" t="str">
        <f>IF(OR(B588="",J588=""),"",ROUND((J588-B588)*24,1))</f>
        <v/>
      </c>
      <c r="N588" s="7" t="str">
        <f>IF(OR(B588="",K588=""),"",ROUND((K588-B588)*24,1))</f>
        <v/>
      </c>
    </row>
    <row r="589" spans="1:14" x14ac:dyDescent="0.25">
      <c r="A589" s="3"/>
      <c r="B589" s="4"/>
      <c r="E589" s="5"/>
      <c r="J589" s="4"/>
      <c r="K589" s="4"/>
      <c r="L589" s="6" t="str">
        <f>IF(OR(B589="",G589=""),"",B589+IFERROR(VLOOKUP(G589,Listas!$D$2:$E$5,2,FALSE),0)/24)</f>
        <v/>
      </c>
      <c r="M589" s="7" t="str">
        <f>IF(OR(B589="",J589=""),"",ROUND((J589-B589)*24,1))</f>
        <v/>
      </c>
      <c r="N589" s="7" t="str">
        <f>IF(OR(B589="",K589=""),"",ROUND((K589-B589)*24,1))</f>
        <v/>
      </c>
    </row>
    <row r="590" spans="1:14" x14ac:dyDescent="0.25">
      <c r="A590" s="3"/>
      <c r="B590" s="4"/>
      <c r="E590" s="5"/>
      <c r="J590" s="4"/>
      <c r="K590" s="4"/>
      <c r="L590" s="6" t="str">
        <f>IF(OR(B590="",G590=""),"",B590+IFERROR(VLOOKUP(G590,Listas!$D$2:$E$5,2,FALSE),0)/24)</f>
        <v/>
      </c>
      <c r="M590" s="7" t="str">
        <f>IF(OR(B590="",J590=""),"",ROUND((J590-B590)*24,1))</f>
        <v/>
      </c>
      <c r="N590" s="7" t="str">
        <f>IF(OR(B590="",K590=""),"",ROUND((K590-B590)*24,1))</f>
        <v/>
      </c>
    </row>
    <row r="591" spans="1:14" x14ac:dyDescent="0.25">
      <c r="A591" s="3"/>
      <c r="B591" s="4"/>
      <c r="E591" s="5"/>
      <c r="J591" s="4"/>
      <c r="K591" s="4"/>
      <c r="L591" s="6" t="str">
        <f>IF(OR(B591="",G591=""),"",B591+IFERROR(VLOOKUP(G591,Listas!$D$2:$E$5,2,FALSE),0)/24)</f>
        <v/>
      </c>
      <c r="M591" s="7" t="str">
        <f>IF(OR(B591="",J591=""),"",ROUND((J591-B591)*24,1))</f>
        <v/>
      </c>
      <c r="N591" s="7" t="str">
        <f>IF(OR(B591="",K591=""),"",ROUND((K591-B591)*24,1))</f>
        <v/>
      </c>
    </row>
    <row r="592" spans="1:14" x14ac:dyDescent="0.25">
      <c r="A592" s="3"/>
      <c r="B592" s="4"/>
      <c r="E592" s="5"/>
      <c r="J592" s="4"/>
      <c r="K592" s="4"/>
      <c r="L592" s="6" t="str">
        <f>IF(OR(B592="",G592=""),"",B592+IFERROR(VLOOKUP(G592,Listas!$D$2:$E$5,2,FALSE),0)/24)</f>
        <v/>
      </c>
      <c r="M592" s="7" t="str">
        <f>IF(OR(B592="",J592=""),"",ROUND((J592-B592)*24,1))</f>
        <v/>
      </c>
      <c r="N592" s="7" t="str">
        <f>IF(OR(B592="",K592=""),"",ROUND((K592-B592)*24,1))</f>
        <v/>
      </c>
    </row>
    <row r="593" spans="1:14" x14ac:dyDescent="0.25">
      <c r="A593" s="3"/>
      <c r="B593" s="4"/>
      <c r="E593" s="5"/>
      <c r="J593" s="4"/>
      <c r="K593" s="4"/>
      <c r="L593" s="6" t="str">
        <f>IF(OR(B593="",G593=""),"",B593+IFERROR(VLOOKUP(G593,Listas!$D$2:$E$5,2,FALSE),0)/24)</f>
        <v/>
      </c>
      <c r="M593" s="7" t="str">
        <f>IF(OR(B593="",J593=""),"",ROUND((J593-B593)*24,1))</f>
        <v/>
      </c>
      <c r="N593" s="7" t="str">
        <f>IF(OR(B593="",K593=""),"",ROUND((K593-B593)*24,1))</f>
        <v/>
      </c>
    </row>
    <row r="594" spans="1:14" x14ac:dyDescent="0.25">
      <c r="A594" s="3"/>
      <c r="B594" s="4"/>
      <c r="E594" s="5"/>
      <c r="J594" s="4"/>
      <c r="K594" s="4"/>
      <c r="L594" s="6" t="str">
        <f>IF(OR(B594="",G594=""),"",B594+IFERROR(VLOOKUP(G594,Listas!$D$2:$E$5,2,FALSE),0)/24)</f>
        <v/>
      </c>
      <c r="M594" s="7" t="str">
        <f>IF(OR(B594="",J594=""),"",ROUND((J594-B594)*24,1))</f>
        <v/>
      </c>
      <c r="N594" s="7" t="str">
        <f>IF(OR(B594="",K594=""),"",ROUND((K594-B594)*24,1))</f>
        <v/>
      </c>
    </row>
    <row r="595" spans="1:14" x14ac:dyDescent="0.25">
      <c r="A595" s="3"/>
      <c r="B595" s="4"/>
      <c r="E595" s="5"/>
      <c r="J595" s="4"/>
      <c r="K595" s="4"/>
      <c r="L595" s="6" t="str">
        <f>IF(OR(B595="",G595=""),"",B595+IFERROR(VLOOKUP(G595,Listas!$D$2:$E$5,2,FALSE),0)/24)</f>
        <v/>
      </c>
      <c r="M595" s="7" t="str">
        <f>IF(OR(B595="",J595=""),"",ROUND((J595-B595)*24,1))</f>
        <v/>
      </c>
      <c r="N595" s="7" t="str">
        <f>IF(OR(B595="",K595=""),"",ROUND((K595-B595)*24,1))</f>
        <v/>
      </c>
    </row>
    <row r="596" spans="1:14" x14ac:dyDescent="0.25">
      <c r="A596" s="3"/>
      <c r="B596" s="4"/>
      <c r="E596" s="5"/>
      <c r="J596" s="4"/>
      <c r="K596" s="4"/>
      <c r="L596" s="6" t="str">
        <f>IF(OR(B596="",G596=""),"",B596+IFERROR(VLOOKUP(G596,Listas!$D$2:$E$5,2,FALSE),0)/24)</f>
        <v/>
      </c>
      <c r="M596" s="7" t="str">
        <f>IF(OR(B596="",J596=""),"",ROUND((J596-B596)*24,1))</f>
        <v/>
      </c>
      <c r="N596" s="7" t="str">
        <f>IF(OR(B596="",K596=""),"",ROUND((K596-B596)*24,1))</f>
        <v/>
      </c>
    </row>
    <row r="597" spans="1:14" x14ac:dyDescent="0.25">
      <c r="A597" s="3"/>
      <c r="B597" s="4"/>
      <c r="E597" s="5"/>
      <c r="J597" s="4"/>
      <c r="K597" s="4"/>
      <c r="L597" s="6" t="str">
        <f>IF(OR(B597="",G597=""),"",B597+IFERROR(VLOOKUP(G597,Listas!$D$2:$E$5,2,FALSE),0)/24)</f>
        <v/>
      </c>
      <c r="M597" s="7" t="str">
        <f>IF(OR(B597="",J597=""),"",ROUND((J597-B597)*24,1))</f>
        <v/>
      </c>
      <c r="N597" s="7" t="str">
        <f>IF(OR(B597="",K597=""),"",ROUND((K597-B597)*24,1))</f>
        <v/>
      </c>
    </row>
    <row r="598" spans="1:14" x14ac:dyDescent="0.25">
      <c r="A598" s="3"/>
      <c r="B598" s="4"/>
      <c r="E598" s="5"/>
      <c r="J598" s="4"/>
      <c r="K598" s="4"/>
      <c r="L598" s="6" t="str">
        <f>IF(OR(B598="",G598=""),"",B598+IFERROR(VLOOKUP(G598,Listas!$D$2:$E$5,2,FALSE),0)/24)</f>
        <v/>
      </c>
      <c r="M598" s="7" t="str">
        <f>IF(OR(B598="",J598=""),"",ROUND((J598-B598)*24,1))</f>
        <v/>
      </c>
      <c r="N598" s="7" t="str">
        <f>IF(OR(B598="",K598=""),"",ROUND((K598-B598)*24,1))</f>
        <v/>
      </c>
    </row>
    <row r="599" spans="1:14" x14ac:dyDescent="0.25">
      <c r="A599" s="3"/>
      <c r="B599" s="4"/>
      <c r="E599" s="5"/>
      <c r="J599" s="4"/>
      <c r="K599" s="4"/>
      <c r="L599" s="6" t="str">
        <f>IF(OR(B599="",G599=""),"",B599+IFERROR(VLOOKUP(G599,Listas!$D$2:$E$5,2,FALSE),0)/24)</f>
        <v/>
      </c>
      <c r="M599" s="7" t="str">
        <f>IF(OR(B599="",J599=""),"",ROUND((J599-B599)*24,1))</f>
        <v/>
      </c>
      <c r="N599" s="7" t="str">
        <f>IF(OR(B599="",K599=""),"",ROUND((K599-B599)*24,1))</f>
        <v/>
      </c>
    </row>
    <row r="600" spans="1:14" x14ac:dyDescent="0.25">
      <c r="A600" s="3"/>
      <c r="B600" s="4"/>
      <c r="E600" s="5"/>
      <c r="J600" s="4"/>
      <c r="K600" s="4"/>
      <c r="L600" s="6" t="str">
        <f>IF(OR(B600="",G600=""),"",B600+IFERROR(VLOOKUP(G600,Listas!$D$2:$E$5,2,FALSE),0)/24)</f>
        <v/>
      </c>
      <c r="M600" s="7" t="str">
        <f>IF(OR(B600="",J600=""),"",ROUND((J600-B600)*24,1))</f>
        <v/>
      </c>
      <c r="N600" s="7" t="str">
        <f>IF(OR(B600="",K600=""),"",ROUND((K600-B600)*24,1))</f>
        <v/>
      </c>
    </row>
    <row r="601" spans="1:14" x14ac:dyDescent="0.25">
      <c r="A601" s="3"/>
      <c r="B601" s="4"/>
      <c r="E601" s="5"/>
      <c r="J601" s="4"/>
      <c r="K601" s="4"/>
      <c r="L601" s="6" t="str">
        <f>IF(OR(B601="",G601=""),"",B601+IFERROR(VLOOKUP(G601,Listas!$D$2:$E$5,2,FALSE),0)/24)</f>
        <v/>
      </c>
      <c r="M601" s="7" t="str">
        <f>IF(OR(B601="",J601=""),"",ROUND((J601-B601)*24,1))</f>
        <v/>
      </c>
      <c r="N601" s="7" t="str">
        <f>IF(OR(B601="",K601=""),"",ROUND((K601-B601)*24,1))</f>
        <v/>
      </c>
    </row>
    <row r="602" spans="1:14" x14ac:dyDescent="0.25">
      <c r="A602" s="3"/>
      <c r="B602" s="4"/>
      <c r="E602" s="5"/>
      <c r="J602" s="4"/>
      <c r="K602" s="4"/>
      <c r="L602" s="6" t="str">
        <f>IF(OR(B602="",G602=""),"",B602+IFERROR(VLOOKUP(G602,Listas!$D$2:$E$5,2,FALSE),0)/24)</f>
        <v/>
      </c>
      <c r="M602" s="7" t="str">
        <f>IF(OR(B602="",J602=""),"",ROUND((J602-B602)*24,1))</f>
        <v/>
      </c>
      <c r="N602" s="7" t="str">
        <f>IF(OR(B602="",K602=""),"",ROUND((K602-B602)*24,1))</f>
        <v/>
      </c>
    </row>
    <row r="603" spans="1:14" x14ac:dyDescent="0.25">
      <c r="A603" s="3"/>
      <c r="B603" s="4"/>
      <c r="E603" s="5"/>
      <c r="J603" s="4"/>
      <c r="K603" s="4"/>
      <c r="L603" s="6" t="str">
        <f>IF(OR(B603="",G603=""),"",B603+IFERROR(VLOOKUP(G603,Listas!$D$2:$E$5,2,FALSE),0)/24)</f>
        <v/>
      </c>
      <c r="M603" s="7" t="str">
        <f>IF(OR(B603="",J603=""),"",ROUND((J603-B603)*24,1))</f>
        <v/>
      </c>
      <c r="N603" s="7" t="str">
        <f>IF(OR(B603="",K603=""),"",ROUND((K603-B603)*24,1))</f>
        <v/>
      </c>
    </row>
    <row r="604" spans="1:14" x14ac:dyDescent="0.25">
      <c r="A604" s="3"/>
      <c r="B604" s="4"/>
      <c r="E604" s="5"/>
      <c r="J604" s="4"/>
      <c r="K604" s="4"/>
      <c r="L604" s="6" t="str">
        <f>IF(OR(B604="",G604=""),"",B604+IFERROR(VLOOKUP(G604,Listas!$D$2:$E$5,2,FALSE),0)/24)</f>
        <v/>
      </c>
      <c r="M604" s="7" t="str">
        <f>IF(OR(B604="",J604=""),"",ROUND((J604-B604)*24,1))</f>
        <v/>
      </c>
      <c r="N604" s="7" t="str">
        <f>IF(OR(B604="",K604=""),"",ROUND((K604-B604)*24,1))</f>
        <v/>
      </c>
    </row>
    <row r="605" spans="1:14" x14ac:dyDescent="0.25">
      <c r="A605" s="3"/>
      <c r="B605" s="4"/>
      <c r="E605" s="5"/>
      <c r="J605" s="4"/>
      <c r="K605" s="4"/>
      <c r="L605" s="6" t="str">
        <f>IF(OR(B605="",G605=""),"",B605+IFERROR(VLOOKUP(G605,Listas!$D$2:$E$5,2,FALSE),0)/24)</f>
        <v/>
      </c>
      <c r="M605" s="7" t="str">
        <f>IF(OR(B605="",J605=""),"",ROUND((J605-B605)*24,1))</f>
        <v/>
      </c>
      <c r="N605" s="7" t="str">
        <f>IF(OR(B605="",K605=""),"",ROUND((K605-B605)*24,1))</f>
        <v/>
      </c>
    </row>
    <row r="606" spans="1:14" x14ac:dyDescent="0.25">
      <c r="A606" s="3"/>
      <c r="B606" s="4"/>
      <c r="E606" s="5"/>
      <c r="J606" s="4"/>
      <c r="K606" s="4"/>
      <c r="L606" s="6" t="str">
        <f>IF(OR(B606="",G606=""),"",B606+IFERROR(VLOOKUP(G606,Listas!$D$2:$E$5,2,FALSE),0)/24)</f>
        <v/>
      </c>
      <c r="M606" s="7" t="str">
        <f>IF(OR(B606="",J606=""),"",ROUND((J606-B606)*24,1))</f>
        <v/>
      </c>
      <c r="N606" s="7" t="str">
        <f>IF(OR(B606="",K606=""),"",ROUND((K606-B606)*24,1))</f>
        <v/>
      </c>
    </row>
    <row r="607" spans="1:14" x14ac:dyDescent="0.25">
      <c r="A607" s="3"/>
      <c r="B607" s="4"/>
      <c r="E607" s="5"/>
      <c r="J607" s="4"/>
      <c r="K607" s="4"/>
      <c r="L607" s="6" t="str">
        <f>IF(OR(B607="",G607=""),"",B607+IFERROR(VLOOKUP(G607,Listas!$D$2:$E$5,2,FALSE),0)/24)</f>
        <v/>
      </c>
      <c r="M607" s="7" t="str">
        <f>IF(OR(B607="",J607=""),"",ROUND((J607-B607)*24,1))</f>
        <v/>
      </c>
      <c r="N607" s="7" t="str">
        <f>IF(OR(B607="",K607=""),"",ROUND((K607-B607)*24,1))</f>
        <v/>
      </c>
    </row>
    <row r="608" spans="1:14" x14ac:dyDescent="0.25">
      <c r="A608" s="3"/>
      <c r="B608" s="4"/>
      <c r="E608" s="5"/>
      <c r="J608" s="4"/>
      <c r="K608" s="4"/>
      <c r="L608" s="6" t="str">
        <f>IF(OR(B608="",G608=""),"",B608+IFERROR(VLOOKUP(G608,Listas!$D$2:$E$5,2,FALSE),0)/24)</f>
        <v/>
      </c>
      <c r="M608" s="7" t="str">
        <f>IF(OR(B608="",J608=""),"",ROUND((J608-B608)*24,1))</f>
        <v/>
      </c>
      <c r="N608" s="7" t="str">
        <f>IF(OR(B608="",K608=""),"",ROUND((K608-B608)*24,1))</f>
        <v/>
      </c>
    </row>
    <row r="609" spans="1:14" x14ac:dyDescent="0.25">
      <c r="A609" s="3"/>
      <c r="B609" s="4"/>
      <c r="E609" s="5"/>
      <c r="J609" s="4"/>
      <c r="K609" s="4"/>
      <c r="L609" s="6" t="str">
        <f>IF(OR(B609="",G609=""),"",B609+IFERROR(VLOOKUP(G609,Listas!$D$2:$E$5,2,FALSE),0)/24)</f>
        <v/>
      </c>
      <c r="M609" s="7" t="str">
        <f>IF(OR(B609="",J609=""),"",ROUND((J609-B609)*24,1))</f>
        <v/>
      </c>
      <c r="N609" s="7" t="str">
        <f>IF(OR(B609="",K609=""),"",ROUND((K609-B609)*24,1))</f>
        <v/>
      </c>
    </row>
    <row r="610" spans="1:14" x14ac:dyDescent="0.25">
      <c r="A610" s="3"/>
      <c r="B610" s="4"/>
      <c r="E610" s="5"/>
      <c r="J610" s="4"/>
      <c r="K610" s="4"/>
      <c r="L610" s="6" t="str">
        <f>IF(OR(B610="",G610=""),"",B610+IFERROR(VLOOKUP(G610,Listas!$D$2:$E$5,2,FALSE),0)/24)</f>
        <v/>
      </c>
      <c r="M610" s="7" t="str">
        <f>IF(OR(B610="",J610=""),"",ROUND((J610-B610)*24,1))</f>
        <v/>
      </c>
      <c r="N610" s="7" t="str">
        <f>IF(OR(B610="",K610=""),"",ROUND((K610-B610)*24,1))</f>
        <v/>
      </c>
    </row>
    <row r="611" spans="1:14" x14ac:dyDescent="0.25">
      <c r="A611" s="3"/>
      <c r="B611" s="4"/>
      <c r="E611" s="5"/>
      <c r="J611" s="4"/>
      <c r="K611" s="4"/>
      <c r="L611" s="6" t="str">
        <f>IF(OR(B611="",G611=""),"",B611+IFERROR(VLOOKUP(G611,Listas!$D$2:$E$5,2,FALSE),0)/24)</f>
        <v/>
      </c>
      <c r="M611" s="7" t="str">
        <f>IF(OR(B611="",J611=""),"",ROUND((J611-B611)*24,1))</f>
        <v/>
      </c>
      <c r="N611" s="7" t="str">
        <f>IF(OR(B611="",K611=""),"",ROUND((K611-B611)*24,1))</f>
        <v/>
      </c>
    </row>
    <row r="612" spans="1:14" x14ac:dyDescent="0.25">
      <c r="A612" s="3"/>
      <c r="B612" s="4"/>
      <c r="E612" s="5"/>
      <c r="J612" s="4"/>
      <c r="K612" s="4"/>
      <c r="L612" s="6" t="str">
        <f>IF(OR(B612="",G612=""),"",B612+IFERROR(VLOOKUP(G612,Listas!$D$2:$E$5,2,FALSE),0)/24)</f>
        <v/>
      </c>
      <c r="M612" s="7" t="str">
        <f>IF(OR(B612="",J612=""),"",ROUND((J612-B612)*24,1))</f>
        <v/>
      </c>
      <c r="N612" s="7" t="str">
        <f>IF(OR(B612="",K612=""),"",ROUND((K612-B612)*24,1))</f>
        <v/>
      </c>
    </row>
    <row r="613" spans="1:14" x14ac:dyDescent="0.25">
      <c r="A613" s="3"/>
      <c r="B613" s="4"/>
      <c r="E613" s="5"/>
      <c r="J613" s="4"/>
      <c r="K613" s="4"/>
      <c r="L613" s="6" t="str">
        <f>IF(OR(B613="",G613=""),"",B613+IFERROR(VLOOKUP(G613,Listas!$D$2:$E$5,2,FALSE),0)/24)</f>
        <v/>
      </c>
      <c r="M613" s="7" t="str">
        <f>IF(OR(B613="",J613=""),"",ROUND((J613-B613)*24,1))</f>
        <v/>
      </c>
      <c r="N613" s="7" t="str">
        <f>IF(OR(B613="",K613=""),"",ROUND((K613-B613)*24,1))</f>
        <v/>
      </c>
    </row>
    <row r="614" spans="1:14" x14ac:dyDescent="0.25">
      <c r="A614" s="3"/>
      <c r="B614" s="4"/>
      <c r="E614" s="5"/>
      <c r="J614" s="4"/>
      <c r="K614" s="4"/>
      <c r="L614" s="6" t="str">
        <f>IF(OR(B614="",G614=""),"",B614+IFERROR(VLOOKUP(G614,Listas!$D$2:$E$5,2,FALSE),0)/24)</f>
        <v/>
      </c>
      <c r="M614" s="7" t="str">
        <f>IF(OR(B614="",J614=""),"",ROUND((J614-B614)*24,1))</f>
        <v/>
      </c>
      <c r="N614" s="7" t="str">
        <f>IF(OR(B614="",K614=""),"",ROUND((K614-B614)*24,1))</f>
        <v/>
      </c>
    </row>
    <row r="615" spans="1:14" x14ac:dyDescent="0.25">
      <c r="A615" s="3"/>
      <c r="B615" s="4"/>
      <c r="E615" s="5"/>
      <c r="J615" s="4"/>
      <c r="K615" s="4"/>
      <c r="L615" s="6" t="str">
        <f>IF(OR(B615="",G615=""),"",B615+IFERROR(VLOOKUP(G615,Listas!$D$2:$E$5,2,FALSE),0)/24)</f>
        <v/>
      </c>
      <c r="M615" s="7" t="str">
        <f>IF(OR(B615="",J615=""),"",ROUND((J615-B615)*24,1))</f>
        <v/>
      </c>
      <c r="N615" s="7" t="str">
        <f>IF(OR(B615="",K615=""),"",ROUND((K615-B615)*24,1))</f>
        <v/>
      </c>
    </row>
    <row r="616" spans="1:14" x14ac:dyDescent="0.25">
      <c r="A616" s="3"/>
      <c r="B616" s="4"/>
      <c r="E616" s="5"/>
      <c r="J616" s="4"/>
      <c r="K616" s="4"/>
      <c r="L616" s="6" t="str">
        <f>IF(OR(B616="",G616=""),"",B616+IFERROR(VLOOKUP(G616,Listas!$D$2:$E$5,2,FALSE),0)/24)</f>
        <v/>
      </c>
      <c r="M616" s="7" t="str">
        <f>IF(OR(B616="",J616=""),"",ROUND((J616-B616)*24,1))</f>
        <v/>
      </c>
      <c r="N616" s="7" t="str">
        <f>IF(OR(B616="",K616=""),"",ROUND((K616-B616)*24,1))</f>
        <v/>
      </c>
    </row>
    <row r="617" spans="1:14" x14ac:dyDescent="0.25">
      <c r="A617" s="3"/>
      <c r="B617" s="4"/>
      <c r="E617" s="5"/>
      <c r="J617" s="4"/>
      <c r="K617" s="4"/>
      <c r="L617" s="6" t="str">
        <f>IF(OR(B617="",G617=""),"",B617+IFERROR(VLOOKUP(G617,Listas!$D$2:$E$5,2,FALSE),0)/24)</f>
        <v/>
      </c>
      <c r="M617" s="7" t="str">
        <f>IF(OR(B617="",J617=""),"",ROUND((J617-B617)*24,1))</f>
        <v/>
      </c>
      <c r="N617" s="7" t="str">
        <f>IF(OR(B617="",K617=""),"",ROUND((K617-B617)*24,1))</f>
        <v/>
      </c>
    </row>
    <row r="618" spans="1:14" x14ac:dyDescent="0.25">
      <c r="A618" s="3"/>
      <c r="B618" s="4"/>
      <c r="E618" s="5"/>
      <c r="J618" s="4"/>
      <c r="K618" s="4"/>
      <c r="L618" s="6" t="str">
        <f>IF(OR(B618="",G618=""),"",B618+IFERROR(VLOOKUP(G618,Listas!$D$2:$E$5,2,FALSE),0)/24)</f>
        <v/>
      </c>
      <c r="M618" s="7" t="str">
        <f>IF(OR(B618="",J618=""),"",ROUND((J618-B618)*24,1))</f>
        <v/>
      </c>
      <c r="N618" s="7" t="str">
        <f>IF(OR(B618="",K618=""),"",ROUND((K618-B618)*24,1))</f>
        <v/>
      </c>
    </row>
    <row r="619" spans="1:14" x14ac:dyDescent="0.25">
      <c r="A619" s="3"/>
      <c r="B619" s="4"/>
      <c r="E619" s="5"/>
      <c r="J619" s="4"/>
      <c r="K619" s="4"/>
      <c r="L619" s="6" t="str">
        <f>IF(OR(B619="",G619=""),"",B619+IFERROR(VLOOKUP(G619,Listas!$D$2:$E$5,2,FALSE),0)/24)</f>
        <v/>
      </c>
      <c r="M619" s="7" t="str">
        <f>IF(OR(B619="",J619=""),"",ROUND((J619-B619)*24,1))</f>
        <v/>
      </c>
      <c r="N619" s="7" t="str">
        <f>IF(OR(B619="",K619=""),"",ROUND((K619-B619)*24,1))</f>
        <v/>
      </c>
    </row>
    <row r="620" spans="1:14" x14ac:dyDescent="0.25">
      <c r="A620" s="3"/>
      <c r="B620" s="4"/>
      <c r="E620" s="5"/>
      <c r="J620" s="4"/>
      <c r="K620" s="4"/>
      <c r="L620" s="6" t="str">
        <f>IF(OR(B620="",G620=""),"",B620+IFERROR(VLOOKUP(G620,Listas!$D$2:$E$5,2,FALSE),0)/24)</f>
        <v/>
      </c>
      <c r="M620" s="7" t="str">
        <f>IF(OR(B620="",J620=""),"",ROUND((J620-B620)*24,1))</f>
        <v/>
      </c>
      <c r="N620" s="7" t="str">
        <f>IF(OR(B620="",K620=""),"",ROUND((K620-B620)*24,1))</f>
        <v/>
      </c>
    </row>
    <row r="621" spans="1:14" x14ac:dyDescent="0.25">
      <c r="A621" s="3"/>
      <c r="B621" s="4"/>
      <c r="E621" s="5"/>
      <c r="J621" s="4"/>
      <c r="K621" s="4"/>
      <c r="L621" s="6" t="str">
        <f>IF(OR(B621="",G621=""),"",B621+IFERROR(VLOOKUP(G621,Listas!$D$2:$E$5,2,FALSE),0)/24)</f>
        <v/>
      </c>
      <c r="M621" s="7" t="str">
        <f>IF(OR(B621="",J621=""),"",ROUND((J621-B621)*24,1))</f>
        <v/>
      </c>
      <c r="N621" s="7" t="str">
        <f>IF(OR(B621="",K621=""),"",ROUND((K621-B621)*24,1))</f>
        <v/>
      </c>
    </row>
    <row r="622" spans="1:14" x14ac:dyDescent="0.25">
      <c r="A622" s="3"/>
      <c r="B622" s="4"/>
      <c r="E622" s="5"/>
      <c r="J622" s="4"/>
      <c r="K622" s="4"/>
      <c r="L622" s="6" t="str">
        <f>IF(OR(B622="",G622=""),"",B622+IFERROR(VLOOKUP(G622,Listas!$D$2:$E$5,2,FALSE),0)/24)</f>
        <v/>
      </c>
      <c r="M622" s="7" t="str">
        <f>IF(OR(B622="",J622=""),"",ROUND((J622-B622)*24,1))</f>
        <v/>
      </c>
      <c r="N622" s="7" t="str">
        <f>IF(OR(B622="",K622=""),"",ROUND((K622-B622)*24,1))</f>
        <v/>
      </c>
    </row>
    <row r="623" spans="1:14" x14ac:dyDescent="0.25">
      <c r="A623" s="3"/>
      <c r="B623" s="4"/>
      <c r="E623" s="5"/>
      <c r="J623" s="4"/>
      <c r="K623" s="4"/>
      <c r="L623" s="6" t="str">
        <f>IF(OR(B623="",G623=""),"",B623+IFERROR(VLOOKUP(G623,Listas!$D$2:$E$5,2,FALSE),0)/24)</f>
        <v/>
      </c>
      <c r="M623" s="7" t="str">
        <f>IF(OR(B623="",J623=""),"",ROUND((J623-B623)*24,1))</f>
        <v/>
      </c>
      <c r="N623" s="7" t="str">
        <f>IF(OR(B623="",K623=""),"",ROUND((K623-B623)*24,1))</f>
        <v/>
      </c>
    </row>
    <row r="624" spans="1:14" x14ac:dyDescent="0.25">
      <c r="A624" s="3"/>
      <c r="B624" s="4"/>
      <c r="E624" s="5"/>
      <c r="J624" s="4"/>
      <c r="K624" s="4"/>
      <c r="L624" s="6" t="str">
        <f>IF(OR(B624="",G624=""),"",B624+IFERROR(VLOOKUP(G624,Listas!$D$2:$E$5,2,FALSE),0)/24)</f>
        <v/>
      </c>
      <c r="M624" s="7" t="str">
        <f>IF(OR(B624="",J624=""),"",ROUND((J624-B624)*24,1))</f>
        <v/>
      </c>
      <c r="N624" s="7" t="str">
        <f>IF(OR(B624="",K624=""),"",ROUND((K624-B624)*24,1))</f>
        <v/>
      </c>
    </row>
    <row r="625" spans="1:14" x14ac:dyDescent="0.25">
      <c r="A625" s="3"/>
      <c r="B625" s="4"/>
      <c r="E625" s="5"/>
      <c r="J625" s="4"/>
      <c r="K625" s="4"/>
      <c r="L625" s="6" t="str">
        <f>IF(OR(B625="",G625=""),"",B625+IFERROR(VLOOKUP(G625,Listas!$D$2:$E$5,2,FALSE),0)/24)</f>
        <v/>
      </c>
      <c r="M625" s="7" t="str">
        <f>IF(OR(B625="",J625=""),"",ROUND((J625-B625)*24,1))</f>
        <v/>
      </c>
      <c r="N625" s="7" t="str">
        <f>IF(OR(B625="",K625=""),"",ROUND((K625-B625)*24,1))</f>
        <v/>
      </c>
    </row>
    <row r="626" spans="1:14" x14ac:dyDescent="0.25">
      <c r="A626" s="3"/>
      <c r="B626" s="4"/>
      <c r="E626" s="5"/>
      <c r="J626" s="4"/>
      <c r="K626" s="4"/>
      <c r="L626" s="6" t="str">
        <f>IF(OR(B626="",G626=""),"",B626+IFERROR(VLOOKUP(G626,Listas!$D$2:$E$5,2,FALSE),0)/24)</f>
        <v/>
      </c>
      <c r="M626" s="7" t="str">
        <f>IF(OR(B626="",J626=""),"",ROUND((J626-B626)*24,1))</f>
        <v/>
      </c>
      <c r="N626" s="7" t="str">
        <f>IF(OR(B626="",K626=""),"",ROUND((K626-B626)*24,1))</f>
        <v/>
      </c>
    </row>
    <row r="627" spans="1:14" x14ac:dyDescent="0.25">
      <c r="A627" s="3"/>
      <c r="B627" s="4"/>
      <c r="E627" s="5"/>
      <c r="J627" s="4"/>
      <c r="K627" s="4"/>
      <c r="L627" s="6" t="str">
        <f>IF(OR(B627="",G627=""),"",B627+IFERROR(VLOOKUP(G627,Listas!$D$2:$E$5,2,FALSE),0)/24)</f>
        <v/>
      </c>
      <c r="M627" s="7" t="str">
        <f>IF(OR(B627="",J627=""),"",ROUND((J627-B627)*24,1))</f>
        <v/>
      </c>
      <c r="N627" s="7" t="str">
        <f>IF(OR(B627="",K627=""),"",ROUND((K627-B627)*24,1))</f>
        <v/>
      </c>
    </row>
    <row r="628" spans="1:14" x14ac:dyDescent="0.25">
      <c r="A628" s="3"/>
      <c r="B628" s="4"/>
      <c r="E628" s="5"/>
      <c r="J628" s="4"/>
      <c r="K628" s="4"/>
      <c r="L628" s="6" t="str">
        <f>IF(OR(B628="",G628=""),"",B628+IFERROR(VLOOKUP(G628,Listas!$D$2:$E$5,2,FALSE),0)/24)</f>
        <v/>
      </c>
      <c r="M628" s="7" t="str">
        <f>IF(OR(B628="",J628=""),"",ROUND((J628-B628)*24,1))</f>
        <v/>
      </c>
      <c r="N628" s="7" t="str">
        <f>IF(OR(B628="",K628=""),"",ROUND((K628-B628)*24,1))</f>
        <v/>
      </c>
    </row>
    <row r="629" spans="1:14" x14ac:dyDescent="0.25">
      <c r="A629" s="3"/>
      <c r="B629" s="4"/>
      <c r="E629" s="5"/>
      <c r="J629" s="4"/>
      <c r="K629" s="4"/>
      <c r="L629" s="6" t="str">
        <f>IF(OR(B629="",G629=""),"",B629+IFERROR(VLOOKUP(G629,Listas!$D$2:$E$5,2,FALSE),0)/24)</f>
        <v/>
      </c>
      <c r="M629" s="7" t="str">
        <f>IF(OR(B629="",J629=""),"",ROUND((J629-B629)*24,1))</f>
        <v/>
      </c>
      <c r="N629" s="7" t="str">
        <f>IF(OR(B629="",K629=""),"",ROUND((K629-B629)*24,1))</f>
        <v/>
      </c>
    </row>
    <row r="630" spans="1:14" x14ac:dyDescent="0.25">
      <c r="A630" s="3"/>
      <c r="B630" s="4"/>
      <c r="E630" s="5"/>
      <c r="J630" s="4"/>
      <c r="K630" s="4"/>
      <c r="L630" s="6" t="str">
        <f>IF(OR(B630="",G630=""),"",B630+IFERROR(VLOOKUP(G630,Listas!$D$2:$E$5,2,FALSE),0)/24)</f>
        <v/>
      </c>
      <c r="M630" s="7" t="str">
        <f>IF(OR(B630="",J630=""),"",ROUND((J630-B630)*24,1))</f>
        <v/>
      </c>
      <c r="N630" s="7" t="str">
        <f>IF(OR(B630="",K630=""),"",ROUND((K630-B630)*24,1))</f>
        <v/>
      </c>
    </row>
    <row r="631" spans="1:14" x14ac:dyDescent="0.25">
      <c r="A631" s="3"/>
      <c r="B631" s="4"/>
      <c r="E631" s="5"/>
      <c r="J631" s="4"/>
      <c r="K631" s="4"/>
      <c r="L631" s="6" t="str">
        <f>IF(OR(B631="",G631=""),"",B631+IFERROR(VLOOKUP(G631,Listas!$D$2:$E$5,2,FALSE),0)/24)</f>
        <v/>
      </c>
      <c r="M631" s="7" t="str">
        <f>IF(OR(B631="",J631=""),"",ROUND((J631-B631)*24,1))</f>
        <v/>
      </c>
      <c r="N631" s="7" t="str">
        <f>IF(OR(B631="",K631=""),"",ROUND((K631-B631)*24,1))</f>
        <v/>
      </c>
    </row>
    <row r="632" spans="1:14" x14ac:dyDescent="0.25">
      <c r="A632" s="3"/>
      <c r="B632" s="4"/>
      <c r="E632" s="5"/>
      <c r="J632" s="4"/>
      <c r="K632" s="4"/>
      <c r="L632" s="6" t="str">
        <f>IF(OR(B632="",G632=""),"",B632+IFERROR(VLOOKUP(G632,Listas!$D$2:$E$5,2,FALSE),0)/24)</f>
        <v/>
      </c>
      <c r="M632" s="7" t="str">
        <f>IF(OR(B632="",J632=""),"",ROUND((J632-B632)*24,1))</f>
        <v/>
      </c>
      <c r="N632" s="7" t="str">
        <f>IF(OR(B632="",K632=""),"",ROUND((K632-B632)*24,1))</f>
        <v/>
      </c>
    </row>
    <row r="633" spans="1:14" x14ac:dyDescent="0.25">
      <c r="A633" s="3"/>
      <c r="B633" s="4"/>
      <c r="E633" s="5"/>
      <c r="J633" s="4"/>
      <c r="K633" s="4"/>
      <c r="L633" s="6" t="str">
        <f>IF(OR(B633="",G633=""),"",B633+IFERROR(VLOOKUP(G633,Listas!$D$2:$E$5,2,FALSE),0)/24)</f>
        <v/>
      </c>
      <c r="M633" s="7" t="str">
        <f>IF(OR(B633="",J633=""),"",ROUND((J633-B633)*24,1))</f>
        <v/>
      </c>
      <c r="N633" s="7" t="str">
        <f>IF(OR(B633="",K633=""),"",ROUND((K633-B633)*24,1))</f>
        <v/>
      </c>
    </row>
    <row r="634" spans="1:14" x14ac:dyDescent="0.25">
      <c r="A634" s="3"/>
      <c r="B634" s="4"/>
      <c r="E634" s="5"/>
      <c r="J634" s="4"/>
      <c r="K634" s="4"/>
      <c r="L634" s="6" t="str">
        <f>IF(OR(B634="",G634=""),"",B634+IFERROR(VLOOKUP(G634,Listas!$D$2:$E$5,2,FALSE),0)/24)</f>
        <v/>
      </c>
      <c r="M634" s="7" t="str">
        <f>IF(OR(B634="",J634=""),"",ROUND((J634-B634)*24,1))</f>
        <v/>
      </c>
      <c r="N634" s="7" t="str">
        <f>IF(OR(B634="",K634=""),"",ROUND((K634-B634)*24,1))</f>
        <v/>
      </c>
    </row>
    <row r="635" spans="1:14" x14ac:dyDescent="0.25">
      <c r="A635" s="3"/>
      <c r="B635" s="4"/>
      <c r="E635" s="5"/>
      <c r="J635" s="4"/>
      <c r="K635" s="4"/>
      <c r="L635" s="6" t="str">
        <f>IF(OR(B635="",G635=""),"",B635+IFERROR(VLOOKUP(G635,Listas!$D$2:$E$5,2,FALSE),0)/24)</f>
        <v/>
      </c>
      <c r="M635" s="7" t="str">
        <f>IF(OR(B635="",J635=""),"",ROUND((J635-B635)*24,1))</f>
        <v/>
      </c>
      <c r="N635" s="7" t="str">
        <f>IF(OR(B635="",K635=""),"",ROUND((K635-B635)*24,1))</f>
        <v/>
      </c>
    </row>
    <row r="636" spans="1:14" x14ac:dyDescent="0.25">
      <c r="A636" s="3"/>
      <c r="B636" s="4"/>
      <c r="E636" s="5"/>
      <c r="J636" s="4"/>
      <c r="K636" s="4"/>
      <c r="L636" s="6" t="str">
        <f>IF(OR(B636="",G636=""),"",B636+IFERROR(VLOOKUP(G636,Listas!$D$2:$E$5,2,FALSE),0)/24)</f>
        <v/>
      </c>
      <c r="M636" s="7" t="str">
        <f>IF(OR(B636="",J636=""),"",ROUND((J636-B636)*24,1))</f>
        <v/>
      </c>
      <c r="N636" s="7" t="str">
        <f>IF(OR(B636="",K636=""),"",ROUND((K636-B636)*24,1))</f>
        <v/>
      </c>
    </row>
    <row r="637" spans="1:14" x14ac:dyDescent="0.25">
      <c r="A637" s="3"/>
      <c r="B637" s="4"/>
      <c r="E637" s="5"/>
      <c r="J637" s="4"/>
      <c r="K637" s="4"/>
      <c r="L637" s="6" t="str">
        <f>IF(OR(B637="",G637=""),"",B637+IFERROR(VLOOKUP(G637,Listas!$D$2:$E$5,2,FALSE),0)/24)</f>
        <v/>
      </c>
      <c r="M637" s="7" t="str">
        <f>IF(OR(B637="",J637=""),"",ROUND((J637-B637)*24,1))</f>
        <v/>
      </c>
      <c r="N637" s="7" t="str">
        <f>IF(OR(B637="",K637=""),"",ROUND((K637-B637)*24,1))</f>
        <v/>
      </c>
    </row>
    <row r="638" spans="1:14" x14ac:dyDescent="0.25">
      <c r="A638" s="3"/>
      <c r="B638" s="4"/>
      <c r="E638" s="5"/>
      <c r="J638" s="4"/>
      <c r="K638" s="4"/>
      <c r="L638" s="6" t="str">
        <f>IF(OR(B638="",G638=""),"",B638+IFERROR(VLOOKUP(G638,Listas!$D$2:$E$5,2,FALSE),0)/24)</f>
        <v/>
      </c>
      <c r="M638" s="7" t="str">
        <f>IF(OR(B638="",J638=""),"",ROUND((J638-B638)*24,1))</f>
        <v/>
      </c>
      <c r="N638" s="7" t="str">
        <f>IF(OR(B638="",K638=""),"",ROUND((K638-B638)*24,1))</f>
        <v/>
      </c>
    </row>
    <row r="639" spans="1:14" x14ac:dyDescent="0.25">
      <c r="A639" s="3"/>
      <c r="B639" s="4"/>
      <c r="E639" s="5"/>
      <c r="J639" s="4"/>
      <c r="K639" s="4"/>
      <c r="L639" s="6" t="str">
        <f>IF(OR(B639="",G639=""),"",B639+IFERROR(VLOOKUP(G639,Listas!$D$2:$E$5,2,FALSE),0)/24)</f>
        <v/>
      </c>
      <c r="M639" s="7" t="str">
        <f>IF(OR(B639="",J639=""),"",ROUND((J639-B639)*24,1))</f>
        <v/>
      </c>
      <c r="N639" s="7" t="str">
        <f>IF(OR(B639="",K639=""),"",ROUND((K639-B639)*24,1))</f>
        <v/>
      </c>
    </row>
    <row r="640" spans="1:14" x14ac:dyDescent="0.25">
      <c r="A640" s="3"/>
      <c r="B640" s="4"/>
      <c r="E640" s="5"/>
      <c r="J640" s="4"/>
      <c r="K640" s="4"/>
      <c r="L640" s="6" t="str">
        <f>IF(OR(B640="",G640=""),"",B640+IFERROR(VLOOKUP(G640,Listas!$D$2:$E$5,2,FALSE),0)/24)</f>
        <v/>
      </c>
      <c r="M640" s="7" t="str">
        <f>IF(OR(B640="",J640=""),"",ROUND((J640-B640)*24,1))</f>
        <v/>
      </c>
      <c r="N640" s="7" t="str">
        <f>IF(OR(B640="",K640=""),"",ROUND((K640-B640)*24,1))</f>
        <v/>
      </c>
    </row>
    <row r="641" spans="1:14" x14ac:dyDescent="0.25">
      <c r="A641" s="3"/>
      <c r="B641" s="4"/>
      <c r="E641" s="5"/>
      <c r="J641" s="4"/>
      <c r="K641" s="4"/>
      <c r="L641" s="6" t="str">
        <f>IF(OR(B641="",G641=""),"",B641+IFERROR(VLOOKUP(G641,Listas!$D$2:$E$5,2,FALSE),0)/24)</f>
        <v/>
      </c>
      <c r="M641" s="7" t="str">
        <f>IF(OR(B641="",J641=""),"",ROUND((J641-B641)*24,1))</f>
        <v/>
      </c>
      <c r="N641" s="7" t="str">
        <f>IF(OR(B641="",K641=""),"",ROUND((K641-B641)*24,1))</f>
        <v/>
      </c>
    </row>
    <row r="642" spans="1:14" x14ac:dyDescent="0.25">
      <c r="A642" s="3"/>
      <c r="B642" s="4"/>
      <c r="E642" s="5"/>
      <c r="J642" s="4"/>
      <c r="K642" s="4"/>
      <c r="L642" s="6" t="str">
        <f>IF(OR(B642="",G642=""),"",B642+IFERROR(VLOOKUP(G642,Listas!$D$2:$E$5,2,FALSE),0)/24)</f>
        <v/>
      </c>
      <c r="M642" s="7" t="str">
        <f>IF(OR(B642="",J642=""),"",ROUND((J642-B642)*24,1))</f>
        <v/>
      </c>
      <c r="N642" s="7" t="str">
        <f>IF(OR(B642="",K642=""),"",ROUND((K642-B642)*24,1))</f>
        <v/>
      </c>
    </row>
    <row r="643" spans="1:14" x14ac:dyDescent="0.25">
      <c r="A643" s="3"/>
      <c r="B643" s="4"/>
      <c r="E643" s="5"/>
      <c r="J643" s="4"/>
      <c r="K643" s="4"/>
      <c r="L643" s="6" t="str">
        <f>IF(OR(B643="",G643=""),"",B643+IFERROR(VLOOKUP(G643,Listas!$D$2:$E$5,2,FALSE),0)/24)</f>
        <v/>
      </c>
      <c r="M643" s="7" t="str">
        <f>IF(OR(B643="",J643=""),"",ROUND((J643-B643)*24,1))</f>
        <v/>
      </c>
      <c r="N643" s="7" t="str">
        <f>IF(OR(B643="",K643=""),"",ROUND((K643-B643)*24,1))</f>
        <v/>
      </c>
    </row>
    <row r="644" spans="1:14" x14ac:dyDescent="0.25">
      <c r="A644" s="3"/>
      <c r="B644" s="4"/>
      <c r="E644" s="5"/>
      <c r="J644" s="4"/>
      <c r="K644" s="4"/>
      <c r="L644" s="6" t="str">
        <f>IF(OR(B644="",G644=""),"",B644+IFERROR(VLOOKUP(G644,Listas!$D$2:$E$5,2,FALSE),0)/24)</f>
        <v/>
      </c>
      <c r="M644" s="7" t="str">
        <f>IF(OR(B644="",J644=""),"",ROUND((J644-B644)*24,1))</f>
        <v/>
      </c>
      <c r="N644" s="7" t="str">
        <f>IF(OR(B644="",K644=""),"",ROUND((K644-B644)*24,1))</f>
        <v/>
      </c>
    </row>
    <row r="645" spans="1:14" x14ac:dyDescent="0.25">
      <c r="A645" s="3"/>
      <c r="B645" s="4"/>
      <c r="E645" s="5"/>
      <c r="J645" s="4"/>
      <c r="K645" s="4"/>
      <c r="L645" s="6" t="str">
        <f>IF(OR(B645="",G645=""),"",B645+IFERROR(VLOOKUP(G645,Listas!$D$2:$E$5,2,FALSE),0)/24)</f>
        <v/>
      </c>
      <c r="M645" s="7" t="str">
        <f>IF(OR(B645="",J645=""),"",ROUND((J645-B645)*24,1))</f>
        <v/>
      </c>
      <c r="N645" s="7" t="str">
        <f>IF(OR(B645="",K645=""),"",ROUND((K645-B645)*24,1))</f>
        <v/>
      </c>
    </row>
    <row r="646" spans="1:14" x14ac:dyDescent="0.25">
      <c r="A646" s="3"/>
      <c r="B646" s="4"/>
      <c r="E646" s="5"/>
      <c r="J646" s="4"/>
      <c r="K646" s="4"/>
      <c r="L646" s="6" t="str">
        <f>IF(OR(B646="",G646=""),"",B646+IFERROR(VLOOKUP(G646,Listas!$D$2:$E$5,2,FALSE),0)/24)</f>
        <v/>
      </c>
      <c r="M646" s="7" t="str">
        <f>IF(OR(B646="",J646=""),"",ROUND((J646-B646)*24,1))</f>
        <v/>
      </c>
      <c r="N646" s="7" t="str">
        <f>IF(OR(B646="",K646=""),"",ROUND((K646-B646)*24,1))</f>
        <v/>
      </c>
    </row>
    <row r="647" spans="1:14" x14ac:dyDescent="0.25">
      <c r="A647" s="3"/>
      <c r="B647" s="4"/>
      <c r="E647" s="5"/>
      <c r="J647" s="4"/>
      <c r="K647" s="4"/>
      <c r="L647" s="6" t="str">
        <f>IF(OR(B647="",G647=""),"",B647+IFERROR(VLOOKUP(G647,Listas!$D$2:$E$5,2,FALSE),0)/24)</f>
        <v/>
      </c>
      <c r="M647" s="7" t="str">
        <f>IF(OR(B647="",J647=""),"",ROUND((J647-B647)*24,1))</f>
        <v/>
      </c>
      <c r="N647" s="7" t="str">
        <f>IF(OR(B647="",K647=""),"",ROUND((K647-B647)*24,1))</f>
        <v/>
      </c>
    </row>
    <row r="648" spans="1:14" x14ac:dyDescent="0.25">
      <c r="A648" s="3"/>
      <c r="B648" s="4"/>
      <c r="E648" s="5"/>
      <c r="J648" s="4"/>
      <c r="K648" s="4"/>
      <c r="L648" s="6" t="str">
        <f>IF(OR(B648="",G648=""),"",B648+IFERROR(VLOOKUP(G648,Listas!$D$2:$E$5,2,FALSE),0)/24)</f>
        <v/>
      </c>
      <c r="M648" s="7" t="str">
        <f>IF(OR(B648="",J648=""),"",ROUND((J648-B648)*24,1))</f>
        <v/>
      </c>
      <c r="N648" s="7" t="str">
        <f>IF(OR(B648="",K648=""),"",ROUND((K648-B648)*24,1))</f>
        <v/>
      </c>
    </row>
    <row r="649" spans="1:14" x14ac:dyDescent="0.25">
      <c r="A649" s="3"/>
      <c r="B649" s="4"/>
      <c r="E649" s="5"/>
      <c r="J649" s="4"/>
      <c r="K649" s="4"/>
      <c r="L649" s="6" t="str">
        <f>IF(OR(B649="",G649=""),"",B649+IFERROR(VLOOKUP(G649,Listas!$D$2:$E$5,2,FALSE),0)/24)</f>
        <v/>
      </c>
      <c r="M649" s="7" t="str">
        <f>IF(OR(B649="",J649=""),"",ROUND((J649-B649)*24,1))</f>
        <v/>
      </c>
      <c r="N649" s="7" t="str">
        <f>IF(OR(B649="",K649=""),"",ROUND((K649-B649)*24,1))</f>
        <v/>
      </c>
    </row>
    <row r="650" spans="1:14" x14ac:dyDescent="0.25">
      <c r="A650" s="3"/>
      <c r="B650" s="4"/>
      <c r="E650" s="5"/>
      <c r="J650" s="4"/>
      <c r="K650" s="4"/>
      <c r="L650" s="6" t="str">
        <f>IF(OR(B650="",G650=""),"",B650+IFERROR(VLOOKUP(G650,Listas!$D$2:$E$5,2,FALSE),0)/24)</f>
        <v/>
      </c>
      <c r="M650" s="7" t="str">
        <f>IF(OR(B650="",J650=""),"",ROUND((J650-B650)*24,1))</f>
        <v/>
      </c>
      <c r="N650" s="7" t="str">
        <f>IF(OR(B650="",K650=""),"",ROUND((K650-B650)*24,1))</f>
        <v/>
      </c>
    </row>
    <row r="651" spans="1:14" x14ac:dyDescent="0.25">
      <c r="A651" s="3"/>
      <c r="B651" s="4"/>
      <c r="E651" s="5"/>
      <c r="J651" s="4"/>
      <c r="K651" s="4"/>
      <c r="L651" s="6" t="str">
        <f>IF(OR(B651="",G651=""),"",B651+IFERROR(VLOOKUP(G651,Listas!$D$2:$E$5,2,FALSE),0)/24)</f>
        <v/>
      </c>
      <c r="M651" s="7" t="str">
        <f>IF(OR(B651="",J651=""),"",ROUND((J651-B651)*24,1))</f>
        <v/>
      </c>
      <c r="N651" s="7" t="str">
        <f>IF(OR(B651="",K651=""),"",ROUND((K651-B651)*24,1))</f>
        <v/>
      </c>
    </row>
    <row r="652" spans="1:14" x14ac:dyDescent="0.25">
      <c r="A652" s="3"/>
      <c r="B652" s="4"/>
      <c r="E652" s="5"/>
      <c r="J652" s="4"/>
      <c r="K652" s="4"/>
      <c r="L652" s="6" t="str">
        <f>IF(OR(B652="",G652=""),"",B652+IFERROR(VLOOKUP(G652,Listas!$D$2:$E$5,2,FALSE),0)/24)</f>
        <v/>
      </c>
      <c r="M652" s="7" t="str">
        <f>IF(OR(B652="",J652=""),"",ROUND((J652-B652)*24,1))</f>
        <v/>
      </c>
      <c r="N652" s="7" t="str">
        <f>IF(OR(B652="",K652=""),"",ROUND((K652-B652)*24,1))</f>
        <v/>
      </c>
    </row>
    <row r="653" spans="1:14" x14ac:dyDescent="0.25">
      <c r="A653" s="3"/>
      <c r="B653" s="4"/>
      <c r="E653" s="5"/>
      <c r="J653" s="4"/>
      <c r="K653" s="4"/>
      <c r="L653" s="6" t="str">
        <f>IF(OR(B653="",G653=""),"",B653+IFERROR(VLOOKUP(G653,Listas!$D$2:$E$5,2,FALSE),0)/24)</f>
        <v/>
      </c>
      <c r="M653" s="7" t="str">
        <f>IF(OR(B653="",J653=""),"",ROUND((J653-B653)*24,1))</f>
        <v/>
      </c>
      <c r="N653" s="7" t="str">
        <f>IF(OR(B653="",K653=""),"",ROUND((K653-B653)*24,1))</f>
        <v/>
      </c>
    </row>
    <row r="654" spans="1:14" x14ac:dyDescent="0.25">
      <c r="A654" s="3"/>
      <c r="B654" s="4"/>
      <c r="E654" s="5"/>
      <c r="J654" s="4"/>
      <c r="K654" s="4"/>
      <c r="L654" s="6" t="str">
        <f>IF(OR(B654="",G654=""),"",B654+IFERROR(VLOOKUP(G654,Listas!$D$2:$E$5,2,FALSE),0)/24)</f>
        <v/>
      </c>
      <c r="M654" s="7" t="str">
        <f>IF(OR(B654="",J654=""),"",ROUND((J654-B654)*24,1))</f>
        <v/>
      </c>
      <c r="N654" s="7" t="str">
        <f>IF(OR(B654="",K654=""),"",ROUND((K654-B654)*24,1))</f>
        <v/>
      </c>
    </row>
    <row r="655" spans="1:14" x14ac:dyDescent="0.25">
      <c r="A655" s="3"/>
      <c r="B655" s="4"/>
      <c r="E655" s="5"/>
      <c r="J655" s="4"/>
      <c r="K655" s="4"/>
      <c r="L655" s="6" t="str">
        <f>IF(OR(B655="",G655=""),"",B655+IFERROR(VLOOKUP(G655,Listas!$D$2:$E$5,2,FALSE),0)/24)</f>
        <v/>
      </c>
      <c r="M655" s="7" t="str">
        <f>IF(OR(B655="",J655=""),"",ROUND((J655-B655)*24,1))</f>
        <v/>
      </c>
      <c r="N655" s="7" t="str">
        <f>IF(OR(B655="",K655=""),"",ROUND((K655-B655)*24,1))</f>
        <v/>
      </c>
    </row>
    <row r="656" spans="1:14" x14ac:dyDescent="0.25">
      <c r="A656" s="3"/>
      <c r="B656" s="4"/>
      <c r="E656" s="5"/>
      <c r="J656" s="4"/>
      <c r="K656" s="4"/>
      <c r="L656" s="6" t="str">
        <f>IF(OR(B656="",G656=""),"",B656+IFERROR(VLOOKUP(G656,Listas!$D$2:$E$5,2,FALSE),0)/24)</f>
        <v/>
      </c>
      <c r="M656" s="7" t="str">
        <f>IF(OR(B656="",J656=""),"",ROUND((J656-B656)*24,1))</f>
        <v/>
      </c>
      <c r="N656" s="7" t="str">
        <f>IF(OR(B656="",K656=""),"",ROUND((K656-B656)*24,1))</f>
        <v/>
      </c>
    </row>
    <row r="657" spans="1:14" x14ac:dyDescent="0.25">
      <c r="A657" s="3"/>
      <c r="B657" s="4"/>
      <c r="E657" s="5"/>
      <c r="J657" s="4"/>
      <c r="K657" s="4"/>
      <c r="L657" s="6" t="str">
        <f>IF(OR(B657="",G657=""),"",B657+IFERROR(VLOOKUP(G657,Listas!$D$2:$E$5,2,FALSE),0)/24)</f>
        <v/>
      </c>
      <c r="M657" s="7" t="str">
        <f>IF(OR(B657="",J657=""),"",ROUND((J657-B657)*24,1))</f>
        <v/>
      </c>
      <c r="N657" s="7" t="str">
        <f>IF(OR(B657="",K657=""),"",ROUND((K657-B657)*24,1))</f>
        <v/>
      </c>
    </row>
    <row r="658" spans="1:14" x14ac:dyDescent="0.25">
      <c r="A658" s="3"/>
      <c r="B658" s="4"/>
      <c r="E658" s="5"/>
      <c r="J658" s="4"/>
      <c r="K658" s="4"/>
      <c r="L658" s="6" t="str">
        <f>IF(OR(B658="",G658=""),"",B658+IFERROR(VLOOKUP(G658,Listas!$D$2:$E$5,2,FALSE),0)/24)</f>
        <v/>
      </c>
      <c r="M658" s="7" t="str">
        <f>IF(OR(B658="",J658=""),"",ROUND((J658-B658)*24,1))</f>
        <v/>
      </c>
      <c r="N658" s="7" t="str">
        <f>IF(OR(B658="",K658=""),"",ROUND((K658-B658)*24,1))</f>
        <v/>
      </c>
    </row>
    <row r="659" spans="1:14" x14ac:dyDescent="0.25">
      <c r="A659" s="3"/>
      <c r="B659" s="4"/>
      <c r="E659" s="5"/>
      <c r="J659" s="4"/>
      <c r="K659" s="4"/>
      <c r="L659" s="6" t="str">
        <f>IF(OR(B659="",G659=""),"",B659+IFERROR(VLOOKUP(G659,Listas!$D$2:$E$5,2,FALSE),0)/24)</f>
        <v/>
      </c>
      <c r="M659" s="7" t="str">
        <f>IF(OR(B659="",J659=""),"",ROUND((J659-B659)*24,1))</f>
        <v/>
      </c>
      <c r="N659" s="7" t="str">
        <f>IF(OR(B659="",K659=""),"",ROUND((K659-B659)*24,1))</f>
        <v/>
      </c>
    </row>
    <row r="660" spans="1:14" x14ac:dyDescent="0.25">
      <c r="A660" s="3"/>
      <c r="B660" s="4"/>
      <c r="E660" s="5"/>
      <c r="J660" s="4"/>
      <c r="K660" s="4"/>
      <c r="L660" s="6" t="str">
        <f>IF(OR(B660="",G660=""),"",B660+IFERROR(VLOOKUP(G660,Listas!$D$2:$E$5,2,FALSE),0)/24)</f>
        <v/>
      </c>
      <c r="M660" s="7" t="str">
        <f>IF(OR(B660="",J660=""),"",ROUND((J660-B660)*24,1))</f>
        <v/>
      </c>
      <c r="N660" s="7" t="str">
        <f>IF(OR(B660="",K660=""),"",ROUND((K660-B660)*24,1))</f>
        <v/>
      </c>
    </row>
    <row r="661" spans="1:14" x14ac:dyDescent="0.25">
      <c r="A661" s="3"/>
      <c r="B661" s="4"/>
      <c r="E661" s="5"/>
      <c r="J661" s="4"/>
      <c r="K661" s="4"/>
      <c r="L661" s="6" t="str">
        <f>IF(OR(B661="",G661=""),"",B661+IFERROR(VLOOKUP(G661,Listas!$D$2:$E$5,2,FALSE),0)/24)</f>
        <v/>
      </c>
      <c r="M661" s="7" t="str">
        <f>IF(OR(B661="",J661=""),"",ROUND((J661-B661)*24,1))</f>
        <v/>
      </c>
      <c r="N661" s="7" t="str">
        <f>IF(OR(B661="",K661=""),"",ROUND((K661-B661)*24,1))</f>
        <v/>
      </c>
    </row>
    <row r="662" spans="1:14" x14ac:dyDescent="0.25">
      <c r="A662" s="3"/>
      <c r="B662" s="4"/>
      <c r="E662" s="5"/>
      <c r="J662" s="4"/>
      <c r="K662" s="4"/>
      <c r="L662" s="6" t="str">
        <f>IF(OR(B662="",G662=""),"",B662+IFERROR(VLOOKUP(G662,Listas!$D$2:$E$5,2,FALSE),0)/24)</f>
        <v/>
      </c>
      <c r="M662" s="7" t="str">
        <f>IF(OR(B662="",J662=""),"",ROUND((J662-B662)*24,1))</f>
        <v/>
      </c>
      <c r="N662" s="7" t="str">
        <f>IF(OR(B662="",K662=""),"",ROUND((K662-B662)*24,1))</f>
        <v/>
      </c>
    </row>
    <row r="663" spans="1:14" x14ac:dyDescent="0.25">
      <c r="A663" s="3"/>
      <c r="B663" s="4"/>
      <c r="E663" s="5"/>
      <c r="J663" s="4"/>
      <c r="K663" s="4"/>
      <c r="L663" s="6" t="str">
        <f>IF(OR(B663="",G663=""),"",B663+IFERROR(VLOOKUP(G663,Listas!$D$2:$E$5,2,FALSE),0)/24)</f>
        <v/>
      </c>
      <c r="M663" s="7" t="str">
        <f>IF(OR(B663="",J663=""),"",ROUND((J663-B663)*24,1))</f>
        <v/>
      </c>
      <c r="N663" s="7" t="str">
        <f>IF(OR(B663="",K663=""),"",ROUND((K663-B663)*24,1))</f>
        <v/>
      </c>
    </row>
    <row r="664" spans="1:14" x14ac:dyDescent="0.25">
      <c r="A664" s="3"/>
      <c r="B664" s="4"/>
      <c r="E664" s="5"/>
      <c r="J664" s="4"/>
      <c r="K664" s="4"/>
      <c r="L664" s="6" t="str">
        <f>IF(OR(B664="",G664=""),"",B664+IFERROR(VLOOKUP(G664,Listas!$D$2:$E$5,2,FALSE),0)/24)</f>
        <v/>
      </c>
      <c r="M664" s="7" t="str">
        <f>IF(OR(B664="",J664=""),"",ROUND((J664-B664)*24,1))</f>
        <v/>
      </c>
      <c r="N664" s="7" t="str">
        <f>IF(OR(B664="",K664=""),"",ROUND((K664-B664)*24,1))</f>
        <v/>
      </c>
    </row>
    <row r="665" spans="1:14" x14ac:dyDescent="0.25">
      <c r="A665" s="3"/>
      <c r="B665" s="4"/>
      <c r="E665" s="5"/>
      <c r="J665" s="4"/>
      <c r="K665" s="4"/>
      <c r="L665" s="6" t="str">
        <f>IF(OR(B665="",G665=""),"",B665+IFERROR(VLOOKUP(G665,Listas!$D$2:$E$5,2,FALSE),0)/24)</f>
        <v/>
      </c>
      <c r="M665" s="7" t="str">
        <f>IF(OR(B665="",J665=""),"",ROUND((J665-B665)*24,1))</f>
        <v/>
      </c>
      <c r="N665" s="7" t="str">
        <f>IF(OR(B665="",K665=""),"",ROUND((K665-B665)*24,1))</f>
        <v/>
      </c>
    </row>
    <row r="666" spans="1:14" x14ac:dyDescent="0.25">
      <c r="A666" s="3"/>
      <c r="B666" s="4"/>
      <c r="E666" s="5"/>
      <c r="J666" s="4"/>
      <c r="K666" s="4"/>
      <c r="L666" s="6" t="str">
        <f>IF(OR(B666="",G666=""),"",B666+IFERROR(VLOOKUP(G666,Listas!$D$2:$E$5,2,FALSE),0)/24)</f>
        <v/>
      </c>
      <c r="M666" s="7" t="str">
        <f>IF(OR(B666="",J666=""),"",ROUND((J666-B666)*24,1))</f>
        <v/>
      </c>
      <c r="N666" s="7" t="str">
        <f>IF(OR(B666="",K666=""),"",ROUND((K666-B666)*24,1))</f>
        <v/>
      </c>
    </row>
    <row r="667" spans="1:14" x14ac:dyDescent="0.25">
      <c r="A667" s="3"/>
      <c r="B667" s="4"/>
      <c r="E667" s="5"/>
      <c r="J667" s="4"/>
      <c r="K667" s="4"/>
      <c r="L667" s="6" t="str">
        <f>IF(OR(B667="",G667=""),"",B667+IFERROR(VLOOKUP(G667,Listas!$D$2:$E$5,2,FALSE),0)/24)</f>
        <v/>
      </c>
      <c r="M667" s="7" t="str">
        <f>IF(OR(B667="",J667=""),"",ROUND((J667-B667)*24,1))</f>
        <v/>
      </c>
      <c r="N667" s="7" t="str">
        <f>IF(OR(B667="",K667=""),"",ROUND((K667-B667)*24,1))</f>
        <v/>
      </c>
    </row>
    <row r="668" spans="1:14" x14ac:dyDescent="0.25">
      <c r="A668" s="3"/>
      <c r="B668" s="4"/>
      <c r="E668" s="5"/>
      <c r="J668" s="4"/>
      <c r="K668" s="4"/>
      <c r="L668" s="6" t="str">
        <f>IF(OR(B668="",G668=""),"",B668+IFERROR(VLOOKUP(G668,Listas!$D$2:$E$5,2,FALSE),0)/24)</f>
        <v/>
      </c>
      <c r="M668" s="7" t="str">
        <f>IF(OR(B668="",J668=""),"",ROUND((J668-B668)*24,1))</f>
        <v/>
      </c>
      <c r="N668" s="7" t="str">
        <f>IF(OR(B668="",K668=""),"",ROUND((K668-B668)*24,1))</f>
        <v/>
      </c>
    </row>
    <row r="669" spans="1:14" x14ac:dyDescent="0.25">
      <c r="A669" s="3"/>
      <c r="B669" s="4"/>
      <c r="E669" s="5"/>
      <c r="J669" s="4"/>
      <c r="K669" s="4"/>
      <c r="L669" s="6" t="str">
        <f>IF(OR(B669="",G669=""),"",B669+IFERROR(VLOOKUP(G669,Listas!$D$2:$E$5,2,FALSE),0)/24)</f>
        <v/>
      </c>
      <c r="M669" s="7" t="str">
        <f>IF(OR(B669="",J669=""),"",ROUND((J669-B669)*24,1))</f>
        <v/>
      </c>
      <c r="N669" s="7" t="str">
        <f>IF(OR(B669="",K669=""),"",ROUND((K669-B669)*24,1))</f>
        <v/>
      </c>
    </row>
    <row r="670" spans="1:14" x14ac:dyDescent="0.25">
      <c r="A670" s="3"/>
      <c r="B670" s="4"/>
      <c r="E670" s="5"/>
      <c r="J670" s="4"/>
      <c r="K670" s="4"/>
      <c r="L670" s="6" t="str">
        <f>IF(OR(B670="",G670=""),"",B670+IFERROR(VLOOKUP(G670,Listas!$D$2:$E$5,2,FALSE),0)/24)</f>
        <v/>
      </c>
      <c r="M670" s="7" t="str">
        <f>IF(OR(B670="",J670=""),"",ROUND((J670-B670)*24,1))</f>
        <v/>
      </c>
      <c r="N670" s="7" t="str">
        <f>IF(OR(B670="",K670=""),"",ROUND((K670-B670)*24,1))</f>
        <v/>
      </c>
    </row>
    <row r="671" spans="1:14" x14ac:dyDescent="0.25">
      <c r="A671" s="3"/>
      <c r="B671" s="4"/>
      <c r="E671" s="5"/>
      <c r="J671" s="4"/>
      <c r="K671" s="4"/>
      <c r="L671" s="6" t="str">
        <f>IF(OR(B671="",G671=""),"",B671+IFERROR(VLOOKUP(G671,Listas!$D$2:$E$5,2,FALSE),0)/24)</f>
        <v/>
      </c>
      <c r="M671" s="7" t="str">
        <f>IF(OR(B671="",J671=""),"",ROUND((J671-B671)*24,1))</f>
        <v/>
      </c>
      <c r="N671" s="7" t="str">
        <f>IF(OR(B671="",K671=""),"",ROUND((K671-B671)*24,1))</f>
        <v/>
      </c>
    </row>
    <row r="672" spans="1:14" x14ac:dyDescent="0.25">
      <c r="A672" s="3"/>
      <c r="B672" s="4"/>
      <c r="E672" s="5"/>
      <c r="J672" s="4"/>
      <c r="K672" s="4"/>
      <c r="L672" s="6" t="str">
        <f>IF(OR(B672="",G672=""),"",B672+IFERROR(VLOOKUP(G672,Listas!$D$2:$E$5,2,FALSE),0)/24)</f>
        <v/>
      </c>
      <c r="M672" s="7" t="str">
        <f>IF(OR(B672="",J672=""),"",ROUND((J672-B672)*24,1))</f>
        <v/>
      </c>
      <c r="N672" s="7" t="str">
        <f>IF(OR(B672="",K672=""),"",ROUND((K672-B672)*24,1))</f>
        <v/>
      </c>
    </row>
    <row r="673" spans="1:14" x14ac:dyDescent="0.25">
      <c r="A673" s="3"/>
      <c r="B673" s="4"/>
      <c r="E673" s="5"/>
      <c r="J673" s="4"/>
      <c r="K673" s="4"/>
      <c r="L673" s="6" t="str">
        <f>IF(OR(B673="",G673=""),"",B673+IFERROR(VLOOKUP(G673,Listas!$D$2:$E$5,2,FALSE),0)/24)</f>
        <v/>
      </c>
      <c r="M673" s="7" t="str">
        <f>IF(OR(B673="",J673=""),"",ROUND((J673-B673)*24,1))</f>
        <v/>
      </c>
      <c r="N673" s="7" t="str">
        <f>IF(OR(B673="",K673=""),"",ROUND((K673-B673)*24,1))</f>
        <v/>
      </c>
    </row>
    <row r="674" spans="1:14" x14ac:dyDescent="0.25">
      <c r="A674" s="3"/>
      <c r="B674" s="4"/>
      <c r="E674" s="5"/>
      <c r="J674" s="4"/>
      <c r="K674" s="4"/>
      <c r="L674" s="6" t="str">
        <f>IF(OR(B674="",G674=""),"",B674+IFERROR(VLOOKUP(G674,Listas!$D$2:$E$5,2,FALSE),0)/24)</f>
        <v/>
      </c>
      <c r="M674" s="7" t="str">
        <f>IF(OR(B674="",J674=""),"",ROUND((J674-B674)*24,1))</f>
        <v/>
      </c>
      <c r="N674" s="7" t="str">
        <f>IF(OR(B674="",K674=""),"",ROUND((K674-B674)*24,1))</f>
        <v/>
      </c>
    </row>
    <row r="675" spans="1:14" x14ac:dyDescent="0.25">
      <c r="A675" s="3"/>
      <c r="B675" s="4"/>
      <c r="E675" s="5"/>
      <c r="J675" s="4"/>
      <c r="K675" s="4"/>
      <c r="L675" s="6" t="str">
        <f>IF(OR(B675="",G675=""),"",B675+IFERROR(VLOOKUP(G675,Listas!$D$2:$E$5,2,FALSE),0)/24)</f>
        <v/>
      </c>
      <c r="M675" s="7" t="str">
        <f>IF(OR(B675="",J675=""),"",ROUND((J675-B675)*24,1))</f>
        <v/>
      </c>
      <c r="N675" s="7" t="str">
        <f>IF(OR(B675="",K675=""),"",ROUND((K675-B675)*24,1))</f>
        <v/>
      </c>
    </row>
    <row r="676" spans="1:14" x14ac:dyDescent="0.25">
      <c r="A676" s="3"/>
      <c r="B676" s="4"/>
      <c r="E676" s="5"/>
      <c r="J676" s="4"/>
      <c r="K676" s="4"/>
      <c r="L676" s="6" t="str">
        <f>IF(OR(B676="",G676=""),"",B676+IFERROR(VLOOKUP(G676,Listas!$D$2:$E$5,2,FALSE),0)/24)</f>
        <v/>
      </c>
      <c r="M676" s="7" t="str">
        <f>IF(OR(B676="",J676=""),"",ROUND((J676-B676)*24,1))</f>
        <v/>
      </c>
      <c r="N676" s="7" t="str">
        <f>IF(OR(B676="",K676=""),"",ROUND((K676-B676)*24,1))</f>
        <v/>
      </c>
    </row>
    <row r="677" spans="1:14" x14ac:dyDescent="0.25">
      <c r="A677" s="3"/>
      <c r="B677" s="4"/>
      <c r="E677" s="5"/>
      <c r="J677" s="4"/>
      <c r="K677" s="4"/>
      <c r="L677" s="6" t="str">
        <f>IF(OR(B677="",G677=""),"",B677+IFERROR(VLOOKUP(G677,Listas!$D$2:$E$5,2,FALSE),0)/24)</f>
        <v/>
      </c>
      <c r="M677" s="7" t="str">
        <f>IF(OR(B677="",J677=""),"",ROUND((J677-B677)*24,1))</f>
        <v/>
      </c>
      <c r="N677" s="7" t="str">
        <f>IF(OR(B677="",K677=""),"",ROUND((K677-B677)*24,1))</f>
        <v/>
      </c>
    </row>
    <row r="678" spans="1:14" x14ac:dyDescent="0.25">
      <c r="A678" s="3"/>
      <c r="B678" s="4"/>
      <c r="E678" s="5"/>
      <c r="J678" s="4"/>
      <c r="K678" s="4"/>
      <c r="L678" s="6" t="str">
        <f>IF(OR(B678="",G678=""),"",B678+IFERROR(VLOOKUP(G678,Listas!$D$2:$E$5,2,FALSE),0)/24)</f>
        <v/>
      </c>
      <c r="M678" s="7" t="str">
        <f>IF(OR(B678="",J678=""),"",ROUND((J678-B678)*24,1))</f>
        <v/>
      </c>
      <c r="N678" s="7" t="str">
        <f>IF(OR(B678="",K678=""),"",ROUND((K678-B678)*24,1))</f>
        <v/>
      </c>
    </row>
    <row r="679" spans="1:14" x14ac:dyDescent="0.25">
      <c r="A679" s="3"/>
      <c r="B679" s="4"/>
      <c r="E679" s="5"/>
      <c r="J679" s="4"/>
      <c r="K679" s="4"/>
      <c r="L679" s="6" t="str">
        <f>IF(OR(B679="",G679=""),"",B679+IFERROR(VLOOKUP(G679,Listas!$D$2:$E$5,2,FALSE),0)/24)</f>
        <v/>
      </c>
      <c r="M679" s="7" t="str">
        <f>IF(OR(B679="",J679=""),"",ROUND((J679-B679)*24,1))</f>
        <v/>
      </c>
      <c r="N679" s="7" t="str">
        <f>IF(OR(B679="",K679=""),"",ROUND((K679-B679)*24,1))</f>
        <v/>
      </c>
    </row>
    <row r="680" spans="1:14" x14ac:dyDescent="0.25">
      <c r="A680" s="3"/>
      <c r="B680" s="4"/>
      <c r="E680" s="5"/>
      <c r="J680" s="4"/>
      <c r="K680" s="4"/>
      <c r="L680" s="6" t="str">
        <f>IF(OR(B680="",G680=""),"",B680+IFERROR(VLOOKUP(G680,Listas!$D$2:$E$5,2,FALSE),0)/24)</f>
        <v/>
      </c>
      <c r="M680" s="7" t="str">
        <f>IF(OR(B680="",J680=""),"",ROUND((J680-B680)*24,1))</f>
        <v/>
      </c>
      <c r="N680" s="7" t="str">
        <f>IF(OR(B680="",K680=""),"",ROUND((K680-B680)*24,1))</f>
        <v/>
      </c>
    </row>
    <row r="681" spans="1:14" x14ac:dyDescent="0.25">
      <c r="A681" s="3"/>
      <c r="B681" s="4"/>
      <c r="E681" s="5"/>
      <c r="J681" s="4"/>
      <c r="K681" s="4"/>
      <c r="L681" s="6" t="str">
        <f>IF(OR(B681="",G681=""),"",B681+IFERROR(VLOOKUP(G681,Listas!$D$2:$E$5,2,FALSE),0)/24)</f>
        <v/>
      </c>
      <c r="M681" s="7" t="str">
        <f>IF(OR(B681="",J681=""),"",ROUND((J681-B681)*24,1))</f>
        <v/>
      </c>
      <c r="N681" s="7" t="str">
        <f>IF(OR(B681="",K681=""),"",ROUND((K681-B681)*24,1))</f>
        <v/>
      </c>
    </row>
    <row r="682" spans="1:14" x14ac:dyDescent="0.25">
      <c r="A682" s="3"/>
      <c r="B682" s="4"/>
      <c r="E682" s="5"/>
      <c r="J682" s="4"/>
      <c r="K682" s="4"/>
      <c r="L682" s="6" t="str">
        <f>IF(OR(B682="",G682=""),"",B682+IFERROR(VLOOKUP(G682,Listas!$D$2:$E$5,2,FALSE),0)/24)</f>
        <v/>
      </c>
      <c r="M682" s="7" t="str">
        <f>IF(OR(B682="",J682=""),"",ROUND((J682-B682)*24,1))</f>
        <v/>
      </c>
      <c r="N682" s="7" t="str">
        <f>IF(OR(B682="",K682=""),"",ROUND((K682-B682)*24,1))</f>
        <v/>
      </c>
    </row>
    <row r="683" spans="1:14" x14ac:dyDescent="0.25">
      <c r="A683" s="3"/>
      <c r="B683" s="4"/>
      <c r="E683" s="5"/>
      <c r="J683" s="4"/>
      <c r="K683" s="4"/>
      <c r="L683" s="6" t="str">
        <f>IF(OR(B683="",G683=""),"",B683+IFERROR(VLOOKUP(G683,Listas!$D$2:$E$5,2,FALSE),0)/24)</f>
        <v/>
      </c>
      <c r="M683" s="7" t="str">
        <f>IF(OR(B683="",J683=""),"",ROUND((J683-B683)*24,1))</f>
        <v/>
      </c>
      <c r="N683" s="7" t="str">
        <f>IF(OR(B683="",K683=""),"",ROUND((K683-B683)*24,1))</f>
        <v/>
      </c>
    </row>
    <row r="684" spans="1:14" x14ac:dyDescent="0.25">
      <c r="A684" s="3"/>
      <c r="B684" s="4"/>
      <c r="E684" s="5"/>
      <c r="J684" s="4"/>
      <c r="K684" s="4"/>
      <c r="L684" s="6" t="str">
        <f>IF(OR(B684="",G684=""),"",B684+IFERROR(VLOOKUP(G684,Listas!$D$2:$E$5,2,FALSE),0)/24)</f>
        <v/>
      </c>
      <c r="M684" s="7" t="str">
        <f>IF(OR(B684="",J684=""),"",ROUND((J684-B684)*24,1))</f>
        <v/>
      </c>
      <c r="N684" s="7" t="str">
        <f>IF(OR(B684="",K684=""),"",ROUND((K684-B684)*24,1))</f>
        <v/>
      </c>
    </row>
    <row r="685" spans="1:14" x14ac:dyDescent="0.25">
      <c r="A685" s="3"/>
      <c r="B685" s="4"/>
      <c r="E685" s="5"/>
      <c r="J685" s="4"/>
      <c r="K685" s="4"/>
      <c r="L685" s="6" t="str">
        <f>IF(OR(B685="",G685=""),"",B685+IFERROR(VLOOKUP(G685,Listas!$D$2:$E$5,2,FALSE),0)/24)</f>
        <v/>
      </c>
      <c r="M685" s="7" t="str">
        <f>IF(OR(B685="",J685=""),"",ROUND((J685-B685)*24,1))</f>
        <v/>
      </c>
      <c r="N685" s="7" t="str">
        <f>IF(OR(B685="",K685=""),"",ROUND((K685-B685)*24,1))</f>
        <v/>
      </c>
    </row>
    <row r="686" spans="1:14" x14ac:dyDescent="0.25">
      <c r="A686" s="3"/>
      <c r="B686" s="4"/>
      <c r="E686" s="5"/>
      <c r="J686" s="4"/>
      <c r="K686" s="4"/>
      <c r="L686" s="6" t="str">
        <f>IF(OR(B686="",G686=""),"",B686+IFERROR(VLOOKUP(G686,Listas!$D$2:$E$5,2,FALSE),0)/24)</f>
        <v/>
      </c>
      <c r="M686" s="7" t="str">
        <f>IF(OR(B686="",J686=""),"",ROUND((J686-B686)*24,1))</f>
        <v/>
      </c>
      <c r="N686" s="7" t="str">
        <f>IF(OR(B686="",K686=""),"",ROUND((K686-B686)*24,1))</f>
        <v/>
      </c>
    </row>
    <row r="687" spans="1:14" x14ac:dyDescent="0.25">
      <c r="A687" s="3"/>
      <c r="B687" s="4"/>
      <c r="E687" s="5"/>
      <c r="J687" s="4"/>
      <c r="K687" s="4"/>
      <c r="L687" s="6" t="str">
        <f>IF(OR(B687="",G687=""),"",B687+IFERROR(VLOOKUP(G687,Listas!$D$2:$E$5,2,FALSE),0)/24)</f>
        <v/>
      </c>
      <c r="M687" s="7" t="str">
        <f>IF(OR(B687="",J687=""),"",ROUND((J687-B687)*24,1))</f>
        <v/>
      </c>
      <c r="N687" s="7" t="str">
        <f>IF(OR(B687="",K687=""),"",ROUND((K687-B687)*24,1))</f>
        <v/>
      </c>
    </row>
    <row r="688" spans="1:14" x14ac:dyDescent="0.25">
      <c r="A688" s="3"/>
      <c r="B688" s="4"/>
      <c r="E688" s="5"/>
      <c r="J688" s="4"/>
      <c r="K688" s="4"/>
      <c r="L688" s="6" t="str">
        <f>IF(OR(B688="",G688=""),"",B688+IFERROR(VLOOKUP(G688,Listas!$D$2:$E$5,2,FALSE),0)/24)</f>
        <v/>
      </c>
      <c r="M688" s="7" t="str">
        <f>IF(OR(B688="",J688=""),"",ROUND((J688-B688)*24,1))</f>
        <v/>
      </c>
      <c r="N688" s="7" t="str">
        <f>IF(OR(B688="",K688=""),"",ROUND((K688-B688)*24,1))</f>
        <v/>
      </c>
    </row>
    <row r="689" spans="1:14" x14ac:dyDescent="0.25">
      <c r="A689" s="3"/>
      <c r="B689" s="4"/>
      <c r="E689" s="5"/>
      <c r="J689" s="4"/>
      <c r="K689" s="4"/>
      <c r="L689" s="6" t="str">
        <f>IF(OR(B689="",G689=""),"",B689+IFERROR(VLOOKUP(G689,Listas!$D$2:$E$5,2,FALSE),0)/24)</f>
        <v/>
      </c>
      <c r="M689" s="7" t="str">
        <f>IF(OR(B689="",J689=""),"",ROUND((J689-B689)*24,1))</f>
        <v/>
      </c>
      <c r="N689" s="7" t="str">
        <f>IF(OR(B689="",K689=""),"",ROUND((K689-B689)*24,1))</f>
        <v/>
      </c>
    </row>
    <row r="690" spans="1:14" x14ac:dyDescent="0.25">
      <c r="A690" s="3"/>
      <c r="B690" s="4"/>
      <c r="E690" s="5"/>
      <c r="J690" s="4"/>
      <c r="K690" s="4"/>
      <c r="L690" s="6" t="str">
        <f>IF(OR(B690="",G690=""),"",B690+IFERROR(VLOOKUP(G690,Listas!$D$2:$E$5,2,FALSE),0)/24)</f>
        <v/>
      </c>
      <c r="M690" s="7" t="str">
        <f>IF(OR(B690="",J690=""),"",ROUND((J690-B690)*24,1))</f>
        <v/>
      </c>
      <c r="N690" s="7" t="str">
        <f>IF(OR(B690="",K690=""),"",ROUND((K690-B690)*24,1))</f>
        <v/>
      </c>
    </row>
    <row r="691" spans="1:14" x14ac:dyDescent="0.25">
      <c r="A691" s="3"/>
      <c r="B691" s="4"/>
      <c r="E691" s="5"/>
      <c r="J691" s="4"/>
      <c r="K691" s="4"/>
      <c r="L691" s="6" t="str">
        <f>IF(OR(B691="",G691=""),"",B691+IFERROR(VLOOKUP(G691,Listas!$D$2:$E$5,2,FALSE),0)/24)</f>
        <v/>
      </c>
      <c r="M691" s="7" t="str">
        <f>IF(OR(B691="",J691=""),"",ROUND((J691-B691)*24,1))</f>
        <v/>
      </c>
      <c r="N691" s="7" t="str">
        <f>IF(OR(B691="",K691=""),"",ROUND((K691-B691)*24,1))</f>
        <v/>
      </c>
    </row>
    <row r="692" spans="1:14" x14ac:dyDescent="0.25">
      <c r="A692" s="3"/>
      <c r="B692" s="4"/>
      <c r="E692" s="5"/>
      <c r="J692" s="4"/>
      <c r="K692" s="4"/>
      <c r="L692" s="6" t="str">
        <f>IF(OR(B692="",G692=""),"",B692+IFERROR(VLOOKUP(G692,Listas!$D$2:$E$5,2,FALSE),0)/24)</f>
        <v/>
      </c>
      <c r="M692" s="7" t="str">
        <f>IF(OR(B692="",J692=""),"",ROUND((J692-B692)*24,1))</f>
        <v/>
      </c>
      <c r="N692" s="7" t="str">
        <f>IF(OR(B692="",K692=""),"",ROUND((K692-B692)*24,1))</f>
        <v/>
      </c>
    </row>
    <row r="693" spans="1:14" x14ac:dyDescent="0.25">
      <c r="A693" s="3"/>
      <c r="B693" s="4"/>
      <c r="E693" s="5"/>
      <c r="J693" s="4"/>
      <c r="K693" s="4"/>
      <c r="L693" s="6" t="str">
        <f>IF(OR(B693="",G693=""),"",B693+IFERROR(VLOOKUP(G693,Listas!$D$2:$E$5,2,FALSE),0)/24)</f>
        <v/>
      </c>
      <c r="M693" s="7" t="str">
        <f>IF(OR(B693="",J693=""),"",ROUND((J693-B693)*24,1))</f>
        <v/>
      </c>
      <c r="N693" s="7" t="str">
        <f>IF(OR(B693="",K693=""),"",ROUND((K693-B693)*24,1))</f>
        <v/>
      </c>
    </row>
    <row r="694" spans="1:14" x14ac:dyDescent="0.25">
      <c r="A694" s="3"/>
      <c r="B694" s="4"/>
      <c r="E694" s="5"/>
      <c r="J694" s="4"/>
      <c r="K694" s="4"/>
      <c r="L694" s="6" t="str">
        <f>IF(OR(B694="",G694=""),"",B694+IFERROR(VLOOKUP(G694,Listas!$D$2:$E$5,2,FALSE),0)/24)</f>
        <v/>
      </c>
      <c r="M694" s="7" t="str">
        <f>IF(OR(B694="",J694=""),"",ROUND((J694-B694)*24,1))</f>
        <v/>
      </c>
      <c r="N694" s="7" t="str">
        <f>IF(OR(B694="",K694=""),"",ROUND((K694-B694)*24,1))</f>
        <v/>
      </c>
    </row>
    <row r="695" spans="1:14" x14ac:dyDescent="0.25">
      <c r="A695" s="3"/>
      <c r="B695" s="4"/>
      <c r="E695" s="5"/>
      <c r="J695" s="4"/>
      <c r="K695" s="4"/>
      <c r="L695" s="6" t="str">
        <f>IF(OR(B695="",G695=""),"",B695+IFERROR(VLOOKUP(G695,Listas!$D$2:$E$5,2,FALSE),0)/24)</f>
        <v/>
      </c>
      <c r="M695" s="7" t="str">
        <f>IF(OR(B695="",J695=""),"",ROUND((J695-B695)*24,1))</f>
        <v/>
      </c>
      <c r="N695" s="7" t="str">
        <f>IF(OR(B695="",K695=""),"",ROUND((K695-B695)*24,1))</f>
        <v/>
      </c>
    </row>
    <row r="696" spans="1:14" x14ac:dyDescent="0.25">
      <c r="A696" s="3"/>
      <c r="B696" s="4"/>
      <c r="E696" s="5"/>
      <c r="J696" s="4"/>
      <c r="K696" s="4"/>
      <c r="L696" s="6" t="str">
        <f>IF(OR(B696="",G696=""),"",B696+IFERROR(VLOOKUP(G696,Listas!$D$2:$E$5,2,FALSE),0)/24)</f>
        <v/>
      </c>
      <c r="M696" s="7" t="str">
        <f>IF(OR(B696="",J696=""),"",ROUND((J696-B696)*24,1))</f>
        <v/>
      </c>
      <c r="N696" s="7" t="str">
        <f>IF(OR(B696="",K696=""),"",ROUND((K696-B696)*24,1))</f>
        <v/>
      </c>
    </row>
    <row r="697" spans="1:14" x14ac:dyDescent="0.25">
      <c r="A697" s="3"/>
      <c r="B697" s="4"/>
      <c r="E697" s="5"/>
      <c r="J697" s="4"/>
      <c r="K697" s="4"/>
      <c r="L697" s="6" t="str">
        <f>IF(OR(B697="",G697=""),"",B697+IFERROR(VLOOKUP(G697,Listas!$D$2:$E$5,2,FALSE),0)/24)</f>
        <v/>
      </c>
      <c r="M697" s="7" t="str">
        <f>IF(OR(B697="",J697=""),"",ROUND((J697-B697)*24,1))</f>
        <v/>
      </c>
      <c r="N697" s="7" t="str">
        <f>IF(OR(B697="",K697=""),"",ROUND((K697-B697)*24,1))</f>
        <v/>
      </c>
    </row>
    <row r="698" spans="1:14" x14ac:dyDescent="0.25">
      <c r="A698" s="3"/>
      <c r="B698" s="4"/>
      <c r="E698" s="5"/>
      <c r="J698" s="4"/>
      <c r="K698" s="4"/>
      <c r="L698" s="6" t="str">
        <f>IF(OR(B698="",G698=""),"",B698+IFERROR(VLOOKUP(G698,Listas!$D$2:$E$5,2,FALSE),0)/24)</f>
        <v/>
      </c>
      <c r="M698" s="7" t="str">
        <f>IF(OR(B698="",J698=""),"",ROUND((J698-B698)*24,1))</f>
        <v/>
      </c>
      <c r="N698" s="7" t="str">
        <f>IF(OR(B698="",K698=""),"",ROUND((K698-B698)*24,1))</f>
        <v/>
      </c>
    </row>
    <row r="699" spans="1:14" x14ac:dyDescent="0.25">
      <c r="A699" s="3"/>
      <c r="B699" s="4"/>
      <c r="E699" s="5"/>
      <c r="J699" s="4"/>
      <c r="K699" s="4"/>
      <c r="L699" s="6" t="str">
        <f>IF(OR(B699="",G699=""),"",B699+IFERROR(VLOOKUP(G699,Listas!$D$2:$E$5,2,FALSE),0)/24)</f>
        <v/>
      </c>
      <c r="M699" s="7" t="str">
        <f>IF(OR(B699="",J699=""),"",ROUND((J699-B699)*24,1))</f>
        <v/>
      </c>
      <c r="N699" s="7" t="str">
        <f>IF(OR(B699="",K699=""),"",ROUND((K699-B699)*24,1))</f>
        <v/>
      </c>
    </row>
    <row r="700" spans="1:14" x14ac:dyDescent="0.25">
      <c r="A700" s="3"/>
      <c r="B700" s="4"/>
      <c r="E700" s="5"/>
      <c r="J700" s="4"/>
      <c r="K700" s="4"/>
      <c r="L700" s="6" t="str">
        <f>IF(OR(B700="",G700=""),"",B700+IFERROR(VLOOKUP(G700,Listas!$D$2:$E$5,2,FALSE),0)/24)</f>
        <v/>
      </c>
      <c r="M700" s="7" t="str">
        <f>IF(OR(B700="",J700=""),"",ROUND((J700-B700)*24,1))</f>
        <v/>
      </c>
      <c r="N700" s="7" t="str">
        <f>IF(OR(B700="",K700=""),"",ROUND((K700-B700)*24,1))</f>
        <v/>
      </c>
    </row>
    <row r="701" spans="1:14" x14ac:dyDescent="0.25">
      <c r="A701" s="3"/>
      <c r="B701" s="4"/>
      <c r="E701" s="5"/>
      <c r="J701" s="4"/>
      <c r="K701" s="4"/>
      <c r="L701" s="6" t="str">
        <f>IF(OR(B701="",G701=""),"",B701+IFERROR(VLOOKUP(G701,Listas!$D$2:$E$5,2,FALSE),0)/24)</f>
        <v/>
      </c>
      <c r="M701" s="7" t="str">
        <f>IF(OR(B701="",J701=""),"",ROUND((J701-B701)*24,1))</f>
        <v/>
      </c>
      <c r="N701" s="7" t="str">
        <f>IF(OR(B701="",K701=""),"",ROUND((K701-B701)*24,1))</f>
        <v/>
      </c>
    </row>
    <row r="702" spans="1:14" x14ac:dyDescent="0.25">
      <c r="A702" s="3"/>
      <c r="B702" s="4"/>
      <c r="E702" s="5"/>
      <c r="J702" s="4"/>
      <c r="K702" s="4"/>
      <c r="L702" s="6" t="str">
        <f>IF(OR(B702="",G702=""),"",B702+IFERROR(VLOOKUP(G702,Listas!$D$2:$E$5,2,FALSE),0)/24)</f>
        <v/>
      </c>
      <c r="M702" s="7" t="str">
        <f>IF(OR(B702="",J702=""),"",ROUND((J702-B702)*24,1))</f>
        <v/>
      </c>
      <c r="N702" s="7" t="str">
        <f>IF(OR(B702="",K702=""),"",ROUND((K702-B702)*24,1))</f>
        <v/>
      </c>
    </row>
    <row r="703" spans="1:14" x14ac:dyDescent="0.25">
      <c r="A703" s="3"/>
      <c r="B703" s="4"/>
      <c r="E703" s="5"/>
      <c r="J703" s="4"/>
      <c r="K703" s="4"/>
      <c r="L703" s="6" t="str">
        <f>IF(OR(B703="",G703=""),"",B703+IFERROR(VLOOKUP(G703,Listas!$D$2:$E$5,2,FALSE),0)/24)</f>
        <v/>
      </c>
      <c r="M703" s="7" t="str">
        <f>IF(OR(B703="",J703=""),"",ROUND((J703-B703)*24,1))</f>
        <v/>
      </c>
      <c r="N703" s="7" t="str">
        <f>IF(OR(B703="",K703=""),"",ROUND((K703-B703)*24,1))</f>
        <v/>
      </c>
    </row>
    <row r="704" spans="1:14" x14ac:dyDescent="0.25">
      <c r="A704" s="3"/>
      <c r="B704" s="4"/>
      <c r="E704" s="5"/>
      <c r="J704" s="4"/>
      <c r="K704" s="4"/>
      <c r="L704" s="6" t="str">
        <f>IF(OR(B704="",G704=""),"",B704+IFERROR(VLOOKUP(G704,Listas!$D$2:$E$5,2,FALSE),0)/24)</f>
        <v/>
      </c>
      <c r="M704" s="7" t="str">
        <f>IF(OR(B704="",J704=""),"",ROUND((J704-B704)*24,1))</f>
        <v/>
      </c>
      <c r="N704" s="7" t="str">
        <f>IF(OR(B704="",K704=""),"",ROUND((K704-B704)*24,1))</f>
        <v/>
      </c>
    </row>
    <row r="705" spans="1:14" x14ac:dyDescent="0.25">
      <c r="A705" s="3"/>
      <c r="B705" s="4"/>
      <c r="E705" s="5"/>
      <c r="J705" s="4"/>
      <c r="K705" s="4"/>
      <c r="L705" s="6" t="str">
        <f>IF(OR(B705="",G705=""),"",B705+IFERROR(VLOOKUP(G705,Listas!$D$2:$E$5,2,FALSE),0)/24)</f>
        <v/>
      </c>
      <c r="M705" s="7" t="str">
        <f>IF(OR(B705="",J705=""),"",ROUND((J705-B705)*24,1))</f>
        <v/>
      </c>
      <c r="N705" s="7" t="str">
        <f>IF(OR(B705="",K705=""),"",ROUND((K705-B705)*24,1))</f>
        <v/>
      </c>
    </row>
    <row r="706" spans="1:14" x14ac:dyDescent="0.25">
      <c r="A706" s="3"/>
      <c r="B706" s="4"/>
      <c r="E706" s="5"/>
      <c r="J706" s="4"/>
      <c r="K706" s="4"/>
      <c r="L706" s="6" t="str">
        <f>IF(OR(B706="",G706=""),"",B706+IFERROR(VLOOKUP(G706,Listas!$D$2:$E$5,2,FALSE),0)/24)</f>
        <v/>
      </c>
      <c r="M706" s="7" t="str">
        <f>IF(OR(B706="",J706=""),"",ROUND((J706-B706)*24,1))</f>
        <v/>
      </c>
      <c r="N706" s="7" t="str">
        <f>IF(OR(B706="",K706=""),"",ROUND((K706-B706)*24,1))</f>
        <v/>
      </c>
    </row>
    <row r="707" spans="1:14" x14ac:dyDescent="0.25">
      <c r="A707" s="3"/>
      <c r="B707" s="4"/>
      <c r="E707" s="5"/>
      <c r="J707" s="4"/>
      <c r="K707" s="4"/>
      <c r="L707" s="6" t="str">
        <f>IF(OR(B707="",G707=""),"",B707+IFERROR(VLOOKUP(G707,Listas!$D$2:$E$5,2,FALSE),0)/24)</f>
        <v/>
      </c>
      <c r="M707" s="7" t="str">
        <f>IF(OR(B707="",J707=""),"",ROUND((J707-B707)*24,1))</f>
        <v/>
      </c>
      <c r="N707" s="7" t="str">
        <f>IF(OR(B707="",K707=""),"",ROUND((K707-B707)*24,1))</f>
        <v/>
      </c>
    </row>
    <row r="708" spans="1:14" x14ac:dyDescent="0.25">
      <c r="A708" s="3"/>
      <c r="B708" s="4"/>
      <c r="E708" s="5"/>
      <c r="J708" s="4"/>
      <c r="K708" s="4"/>
      <c r="L708" s="6" t="str">
        <f>IF(OR(B708="",G708=""),"",B708+IFERROR(VLOOKUP(G708,Listas!$D$2:$E$5,2,FALSE),0)/24)</f>
        <v/>
      </c>
      <c r="M708" s="7" t="str">
        <f>IF(OR(B708="",J708=""),"",ROUND((J708-B708)*24,1))</f>
        <v/>
      </c>
      <c r="N708" s="7" t="str">
        <f>IF(OR(B708="",K708=""),"",ROUND((K708-B708)*24,1))</f>
        <v/>
      </c>
    </row>
    <row r="709" spans="1:14" x14ac:dyDescent="0.25">
      <c r="A709" s="3"/>
      <c r="B709" s="4"/>
      <c r="E709" s="5"/>
      <c r="J709" s="4"/>
      <c r="K709" s="4"/>
      <c r="L709" s="6" t="str">
        <f>IF(OR(B709="",G709=""),"",B709+IFERROR(VLOOKUP(G709,Listas!$D$2:$E$5,2,FALSE),0)/24)</f>
        <v/>
      </c>
      <c r="M709" s="7" t="str">
        <f>IF(OR(B709="",J709=""),"",ROUND((J709-B709)*24,1))</f>
        <v/>
      </c>
      <c r="N709" s="7" t="str">
        <f>IF(OR(B709="",K709=""),"",ROUND((K709-B709)*24,1))</f>
        <v/>
      </c>
    </row>
    <row r="710" spans="1:14" x14ac:dyDescent="0.25">
      <c r="A710" s="3"/>
      <c r="B710" s="4"/>
      <c r="E710" s="5"/>
      <c r="J710" s="4"/>
      <c r="K710" s="4"/>
      <c r="L710" s="6" t="str">
        <f>IF(OR(B710="",G710=""),"",B710+IFERROR(VLOOKUP(G710,Listas!$D$2:$E$5,2,FALSE),0)/24)</f>
        <v/>
      </c>
      <c r="M710" s="7" t="str">
        <f>IF(OR(B710="",J710=""),"",ROUND((J710-B710)*24,1))</f>
        <v/>
      </c>
      <c r="N710" s="7" t="str">
        <f>IF(OR(B710="",K710=""),"",ROUND((K710-B710)*24,1))</f>
        <v/>
      </c>
    </row>
    <row r="711" spans="1:14" x14ac:dyDescent="0.25">
      <c r="A711" s="3"/>
      <c r="B711" s="4"/>
      <c r="E711" s="5"/>
      <c r="J711" s="4"/>
      <c r="K711" s="4"/>
      <c r="L711" s="6" t="str">
        <f>IF(OR(B711="",G711=""),"",B711+IFERROR(VLOOKUP(G711,Listas!$D$2:$E$5,2,FALSE),0)/24)</f>
        <v/>
      </c>
      <c r="M711" s="7" t="str">
        <f>IF(OR(B711="",J711=""),"",ROUND((J711-B711)*24,1))</f>
        <v/>
      </c>
      <c r="N711" s="7" t="str">
        <f>IF(OR(B711="",K711=""),"",ROUND((K711-B711)*24,1))</f>
        <v/>
      </c>
    </row>
    <row r="712" spans="1:14" x14ac:dyDescent="0.25">
      <c r="A712" s="3"/>
      <c r="B712" s="4"/>
      <c r="E712" s="5"/>
      <c r="J712" s="4"/>
      <c r="K712" s="4"/>
      <c r="L712" s="6" t="str">
        <f>IF(OR(B712="",G712=""),"",B712+IFERROR(VLOOKUP(G712,Listas!$D$2:$E$5,2,FALSE),0)/24)</f>
        <v/>
      </c>
      <c r="M712" s="7" t="str">
        <f>IF(OR(B712="",J712=""),"",ROUND((J712-B712)*24,1))</f>
        <v/>
      </c>
      <c r="N712" s="7" t="str">
        <f>IF(OR(B712="",K712=""),"",ROUND((K712-B712)*24,1))</f>
        <v/>
      </c>
    </row>
    <row r="713" spans="1:14" x14ac:dyDescent="0.25">
      <c r="A713" s="3"/>
      <c r="B713" s="4"/>
      <c r="E713" s="5"/>
      <c r="J713" s="4"/>
      <c r="K713" s="4"/>
      <c r="L713" s="6" t="str">
        <f>IF(OR(B713="",G713=""),"",B713+IFERROR(VLOOKUP(G713,Listas!$D$2:$E$5,2,FALSE),0)/24)</f>
        <v/>
      </c>
      <c r="M713" s="7" t="str">
        <f>IF(OR(B713="",J713=""),"",ROUND((J713-B713)*24,1))</f>
        <v/>
      </c>
      <c r="N713" s="7" t="str">
        <f>IF(OR(B713="",K713=""),"",ROUND((K713-B713)*24,1))</f>
        <v/>
      </c>
    </row>
    <row r="714" spans="1:14" x14ac:dyDescent="0.25">
      <c r="A714" s="3"/>
      <c r="B714" s="4"/>
      <c r="E714" s="5"/>
      <c r="J714" s="4"/>
      <c r="K714" s="4"/>
      <c r="L714" s="6" t="str">
        <f>IF(OR(B714="",G714=""),"",B714+IFERROR(VLOOKUP(G714,Listas!$D$2:$E$5,2,FALSE),0)/24)</f>
        <v/>
      </c>
      <c r="M714" s="7" t="str">
        <f>IF(OR(B714="",J714=""),"",ROUND((J714-B714)*24,1))</f>
        <v/>
      </c>
      <c r="N714" s="7" t="str">
        <f>IF(OR(B714="",K714=""),"",ROUND((K714-B714)*24,1))</f>
        <v/>
      </c>
    </row>
    <row r="715" spans="1:14" x14ac:dyDescent="0.25">
      <c r="A715" s="3"/>
      <c r="B715" s="4"/>
      <c r="E715" s="5"/>
      <c r="J715" s="4"/>
      <c r="K715" s="4"/>
      <c r="L715" s="6" t="str">
        <f>IF(OR(B715="",G715=""),"",B715+IFERROR(VLOOKUP(G715,Listas!$D$2:$E$5,2,FALSE),0)/24)</f>
        <v/>
      </c>
      <c r="M715" s="7" t="str">
        <f>IF(OR(B715="",J715=""),"",ROUND((J715-B715)*24,1))</f>
        <v/>
      </c>
      <c r="N715" s="7" t="str">
        <f>IF(OR(B715="",K715=""),"",ROUND((K715-B715)*24,1))</f>
        <v/>
      </c>
    </row>
    <row r="716" spans="1:14" x14ac:dyDescent="0.25">
      <c r="A716" s="3"/>
      <c r="B716" s="4"/>
      <c r="E716" s="5"/>
      <c r="J716" s="4"/>
      <c r="K716" s="4"/>
      <c r="L716" s="6" t="str">
        <f>IF(OR(B716="",G716=""),"",B716+IFERROR(VLOOKUP(G716,Listas!$D$2:$E$5,2,FALSE),0)/24)</f>
        <v/>
      </c>
      <c r="M716" s="7" t="str">
        <f>IF(OR(B716="",J716=""),"",ROUND((J716-B716)*24,1))</f>
        <v/>
      </c>
      <c r="N716" s="7" t="str">
        <f>IF(OR(B716="",K716=""),"",ROUND((K716-B716)*24,1))</f>
        <v/>
      </c>
    </row>
    <row r="717" spans="1:14" x14ac:dyDescent="0.25">
      <c r="A717" s="3"/>
      <c r="B717" s="4"/>
      <c r="E717" s="5"/>
      <c r="J717" s="4"/>
      <c r="K717" s="4"/>
      <c r="L717" s="6" t="str">
        <f>IF(OR(B717="",G717=""),"",B717+IFERROR(VLOOKUP(G717,Listas!$D$2:$E$5,2,FALSE),0)/24)</f>
        <v/>
      </c>
      <c r="M717" s="7" t="str">
        <f>IF(OR(B717="",J717=""),"",ROUND((J717-B717)*24,1))</f>
        <v/>
      </c>
      <c r="N717" s="7" t="str">
        <f>IF(OR(B717="",K717=""),"",ROUND((K717-B717)*24,1))</f>
        <v/>
      </c>
    </row>
    <row r="718" spans="1:14" x14ac:dyDescent="0.25">
      <c r="A718" s="3"/>
      <c r="B718" s="4"/>
      <c r="E718" s="5"/>
      <c r="J718" s="4"/>
      <c r="K718" s="4"/>
      <c r="L718" s="6" t="str">
        <f>IF(OR(B718="",G718=""),"",B718+IFERROR(VLOOKUP(G718,Listas!$D$2:$E$5,2,FALSE),0)/24)</f>
        <v/>
      </c>
      <c r="M718" s="7" t="str">
        <f>IF(OR(B718="",J718=""),"",ROUND((J718-B718)*24,1))</f>
        <v/>
      </c>
      <c r="N718" s="7" t="str">
        <f>IF(OR(B718="",K718=""),"",ROUND((K718-B718)*24,1))</f>
        <v/>
      </c>
    </row>
    <row r="719" spans="1:14" x14ac:dyDescent="0.25">
      <c r="A719" s="3"/>
      <c r="B719" s="4"/>
      <c r="E719" s="5"/>
      <c r="J719" s="4"/>
      <c r="K719" s="4"/>
      <c r="L719" s="6" t="str">
        <f>IF(OR(B719="",G719=""),"",B719+IFERROR(VLOOKUP(G719,Listas!$D$2:$E$5,2,FALSE),0)/24)</f>
        <v/>
      </c>
      <c r="M719" s="7" t="str">
        <f>IF(OR(B719="",J719=""),"",ROUND((J719-B719)*24,1))</f>
        <v/>
      </c>
      <c r="N719" s="7" t="str">
        <f>IF(OR(B719="",K719=""),"",ROUND((K719-B719)*24,1))</f>
        <v/>
      </c>
    </row>
    <row r="720" spans="1:14" x14ac:dyDescent="0.25">
      <c r="A720" s="3"/>
      <c r="B720" s="4"/>
      <c r="E720" s="5"/>
      <c r="J720" s="4"/>
      <c r="K720" s="4"/>
      <c r="L720" s="6" t="str">
        <f>IF(OR(B720="",G720=""),"",B720+IFERROR(VLOOKUP(G720,Listas!$D$2:$E$5,2,FALSE),0)/24)</f>
        <v/>
      </c>
      <c r="M720" s="7" t="str">
        <f>IF(OR(B720="",J720=""),"",ROUND((J720-B720)*24,1))</f>
        <v/>
      </c>
      <c r="N720" s="7" t="str">
        <f>IF(OR(B720="",K720=""),"",ROUND((K720-B720)*24,1))</f>
        <v/>
      </c>
    </row>
    <row r="721" spans="1:14" x14ac:dyDescent="0.25">
      <c r="A721" s="3"/>
      <c r="B721" s="4"/>
      <c r="E721" s="5"/>
      <c r="J721" s="4"/>
      <c r="K721" s="4"/>
      <c r="L721" s="6" t="str">
        <f>IF(OR(B721="",G721=""),"",B721+IFERROR(VLOOKUP(G721,Listas!$D$2:$E$5,2,FALSE),0)/24)</f>
        <v/>
      </c>
      <c r="M721" s="7" t="str">
        <f>IF(OR(B721="",J721=""),"",ROUND((J721-B721)*24,1))</f>
        <v/>
      </c>
      <c r="N721" s="7" t="str">
        <f>IF(OR(B721="",K721=""),"",ROUND((K721-B721)*24,1))</f>
        <v/>
      </c>
    </row>
    <row r="722" spans="1:14" x14ac:dyDescent="0.25">
      <c r="A722" s="3"/>
      <c r="B722" s="4"/>
      <c r="E722" s="5"/>
      <c r="J722" s="4"/>
      <c r="K722" s="4"/>
      <c r="L722" s="6" t="str">
        <f>IF(OR(B722="",G722=""),"",B722+IFERROR(VLOOKUP(G722,Listas!$D$2:$E$5,2,FALSE),0)/24)</f>
        <v/>
      </c>
      <c r="M722" s="7" t="str">
        <f>IF(OR(B722="",J722=""),"",ROUND((J722-B722)*24,1))</f>
        <v/>
      </c>
      <c r="N722" s="7" t="str">
        <f>IF(OR(B722="",K722=""),"",ROUND((K722-B722)*24,1))</f>
        <v/>
      </c>
    </row>
    <row r="723" spans="1:14" x14ac:dyDescent="0.25">
      <c r="A723" s="3"/>
      <c r="B723" s="4"/>
      <c r="E723" s="5"/>
      <c r="J723" s="4"/>
      <c r="K723" s="4"/>
      <c r="L723" s="6" t="str">
        <f>IF(OR(B723="",G723=""),"",B723+IFERROR(VLOOKUP(G723,Listas!$D$2:$E$5,2,FALSE),0)/24)</f>
        <v/>
      </c>
      <c r="M723" s="7" t="str">
        <f>IF(OR(B723="",J723=""),"",ROUND((J723-B723)*24,1))</f>
        <v/>
      </c>
      <c r="N723" s="7" t="str">
        <f>IF(OR(B723="",K723=""),"",ROUND((K723-B723)*24,1))</f>
        <v/>
      </c>
    </row>
    <row r="724" spans="1:14" x14ac:dyDescent="0.25">
      <c r="A724" s="3"/>
      <c r="B724" s="4"/>
      <c r="E724" s="5"/>
      <c r="J724" s="4"/>
      <c r="K724" s="4"/>
      <c r="L724" s="6" t="str">
        <f>IF(OR(B724="",G724=""),"",B724+IFERROR(VLOOKUP(G724,Listas!$D$2:$E$5,2,FALSE),0)/24)</f>
        <v/>
      </c>
      <c r="M724" s="7" t="str">
        <f>IF(OR(B724="",J724=""),"",ROUND((J724-B724)*24,1))</f>
        <v/>
      </c>
      <c r="N724" s="7" t="str">
        <f>IF(OR(B724="",K724=""),"",ROUND((K724-B724)*24,1))</f>
        <v/>
      </c>
    </row>
    <row r="725" spans="1:14" x14ac:dyDescent="0.25">
      <c r="A725" s="3"/>
      <c r="B725" s="4"/>
      <c r="E725" s="5"/>
      <c r="J725" s="4"/>
      <c r="K725" s="4"/>
      <c r="L725" s="6" t="str">
        <f>IF(OR(B725="",G725=""),"",B725+IFERROR(VLOOKUP(G725,Listas!$D$2:$E$5,2,FALSE),0)/24)</f>
        <v/>
      </c>
      <c r="M725" s="7" t="str">
        <f>IF(OR(B725="",J725=""),"",ROUND((J725-B725)*24,1))</f>
        <v/>
      </c>
      <c r="N725" s="7" t="str">
        <f>IF(OR(B725="",K725=""),"",ROUND((K725-B725)*24,1))</f>
        <v/>
      </c>
    </row>
    <row r="726" spans="1:14" x14ac:dyDescent="0.25">
      <c r="A726" s="3"/>
      <c r="B726" s="4"/>
      <c r="E726" s="5"/>
      <c r="J726" s="4"/>
      <c r="K726" s="4"/>
      <c r="L726" s="6" t="str">
        <f>IF(OR(B726="",G726=""),"",B726+IFERROR(VLOOKUP(G726,Listas!$D$2:$E$5,2,FALSE),0)/24)</f>
        <v/>
      </c>
      <c r="M726" s="7" t="str">
        <f>IF(OR(B726="",J726=""),"",ROUND((J726-B726)*24,1))</f>
        <v/>
      </c>
      <c r="N726" s="7" t="str">
        <f>IF(OR(B726="",K726=""),"",ROUND((K726-B726)*24,1))</f>
        <v/>
      </c>
    </row>
    <row r="727" spans="1:14" x14ac:dyDescent="0.25">
      <c r="A727" s="3"/>
      <c r="B727" s="4"/>
      <c r="E727" s="5"/>
      <c r="J727" s="4"/>
      <c r="K727" s="4"/>
      <c r="L727" s="6" t="str">
        <f>IF(OR(B727="",G727=""),"",B727+IFERROR(VLOOKUP(G727,Listas!$D$2:$E$5,2,FALSE),0)/24)</f>
        <v/>
      </c>
      <c r="M727" s="7" t="str">
        <f>IF(OR(B727="",J727=""),"",ROUND((J727-B727)*24,1))</f>
        <v/>
      </c>
      <c r="N727" s="7" t="str">
        <f>IF(OR(B727="",K727=""),"",ROUND((K727-B727)*24,1))</f>
        <v/>
      </c>
    </row>
    <row r="728" spans="1:14" x14ac:dyDescent="0.25">
      <c r="A728" s="3"/>
      <c r="B728" s="4"/>
      <c r="E728" s="5"/>
      <c r="J728" s="4"/>
      <c r="K728" s="4"/>
      <c r="L728" s="6" t="str">
        <f>IF(OR(B728="",G728=""),"",B728+IFERROR(VLOOKUP(G728,Listas!$D$2:$E$5,2,FALSE),0)/24)</f>
        <v/>
      </c>
      <c r="M728" s="7" t="str">
        <f>IF(OR(B728="",J728=""),"",ROUND((J728-B728)*24,1))</f>
        <v/>
      </c>
      <c r="N728" s="7" t="str">
        <f>IF(OR(B728="",K728=""),"",ROUND((K728-B728)*24,1))</f>
        <v/>
      </c>
    </row>
    <row r="729" spans="1:14" x14ac:dyDescent="0.25">
      <c r="A729" s="3"/>
      <c r="B729" s="4"/>
      <c r="E729" s="5"/>
      <c r="J729" s="4"/>
      <c r="K729" s="4"/>
      <c r="L729" s="6" t="str">
        <f>IF(OR(B729="",G729=""),"",B729+IFERROR(VLOOKUP(G729,Listas!$D$2:$E$5,2,FALSE),0)/24)</f>
        <v/>
      </c>
      <c r="M729" s="7" t="str">
        <f>IF(OR(B729="",J729=""),"",ROUND((J729-B729)*24,1))</f>
        <v/>
      </c>
      <c r="N729" s="7" t="str">
        <f>IF(OR(B729="",K729=""),"",ROUND((K729-B729)*24,1))</f>
        <v/>
      </c>
    </row>
    <row r="730" spans="1:14" x14ac:dyDescent="0.25">
      <c r="A730" s="3"/>
      <c r="B730" s="4"/>
      <c r="E730" s="5"/>
      <c r="J730" s="4"/>
      <c r="K730" s="4"/>
      <c r="L730" s="6" t="str">
        <f>IF(OR(B730="",G730=""),"",B730+IFERROR(VLOOKUP(G730,Listas!$D$2:$E$5,2,FALSE),0)/24)</f>
        <v/>
      </c>
      <c r="M730" s="7" t="str">
        <f>IF(OR(B730="",J730=""),"",ROUND((J730-B730)*24,1))</f>
        <v/>
      </c>
      <c r="N730" s="7" t="str">
        <f>IF(OR(B730="",K730=""),"",ROUND((K730-B730)*24,1))</f>
        <v/>
      </c>
    </row>
    <row r="731" spans="1:14" x14ac:dyDescent="0.25">
      <c r="A731" s="3"/>
      <c r="B731" s="4"/>
      <c r="E731" s="5"/>
      <c r="J731" s="4"/>
      <c r="K731" s="4"/>
      <c r="L731" s="6" t="str">
        <f>IF(OR(B731="",G731=""),"",B731+IFERROR(VLOOKUP(G731,Listas!$D$2:$E$5,2,FALSE),0)/24)</f>
        <v/>
      </c>
      <c r="M731" s="7" t="str">
        <f>IF(OR(B731="",J731=""),"",ROUND((J731-B731)*24,1))</f>
        <v/>
      </c>
      <c r="N731" s="7" t="str">
        <f>IF(OR(B731="",K731=""),"",ROUND((K731-B731)*24,1))</f>
        <v/>
      </c>
    </row>
    <row r="732" spans="1:14" x14ac:dyDescent="0.25">
      <c r="A732" s="3"/>
      <c r="B732" s="4"/>
      <c r="E732" s="5"/>
      <c r="J732" s="4"/>
      <c r="K732" s="4"/>
      <c r="L732" s="6" t="str">
        <f>IF(OR(B732="",G732=""),"",B732+IFERROR(VLOOKUP(G732,Listas!$D$2:$E$5,2,FALSE),0)/24)</f>
        <v/>
      </c>
      <c r="M732" s="7" t="str">
        <f>IF(OR(B732="",J732=""),"",ROUND((J732-B732)*24,1))</f>
        <v/>
      </c>
      <c r="N732" s="7" t="str">
        <f>IF(OR(B732="",K732=""),"",ROUND((K732-B732)*24,1))</f>
        <v/>
      </c>
    </row>
    <row r="733" spans="1:14" x14ac:dyDescent="0.25">
      <c r="A733" s="3"/>
      <c r="B733" s="4"/>
      <c r="E733" s="5"/>
      <c r="J733" s="4"/>
      <c r="K733" s="4"/>
      <c r="L733" s="6" t="str">
        <f>IF(OR(B733="",G733=""),"",B733+IFERROR(VLOOKUP(G733,Listas!$D$2:$E$5,2,FALSE),0)/24)</f>
        <v/>
      </c>
      <c r="M733" s="7" t="str">
        <f>IF(OR(B733="",J733=""),"",ROUND((J733-B733)*24,1))</f>
        <v/>
      </c>
      <c r="N733" s="7" t="str">
        <f>IF(OR(B733="",K733=""),"",ROUND((K733-B733)*24,1))</f>
        <v/>
      </c>
    </row>
    <row r="734" spans="1:14" x14ac:dyDescent="0.25">
      <c r="A734" s="3"/>
      <c r="B734" s="4"/>
      <c r="E734" s="5"/>
      <c r="J734" s="4"/>
      <c r="K734" s="4"/>
      <c r="L734" s="6" t="str">
        <f>IF(OR(B734="",G734=""),"",B734+IFERROR(VLOOKUP(G734,Listas!$D$2:$E$5,2,FALSE),0)/24)</f>
        <v/>
      </c>
      <c r="M734" s="7" t="str">
        <f>IF(OR(B734="",J734=""),"",ROUND((J734-B734)*24,1))</f>
        <v/>
      </c>
      <c r="N734" s="7" t="str">
        <f>IF(OR(B734="",K734=""),"",ROUND((K734-B734)*24,1))</f>
        <v/>
      </c>
    </row>
    <row r="735" spans="1:14" x14ac:dyDescent="0.25">
      <c r="A735" s="3"/>
      <c r="B735" s="4"/>
      <c r="E735" s="5"/>
      <c r="J735" s="4"/>
      <c r="K735" s="4"/>
      <c r="L735" s="6" t="str">
        <f>IF(OR(B735="",G735=""),"",B735+IFERROR(VLOOKUP(G735,Listas!$D$2:$E$5,2,FALSE),0)/24)</f>
        <v/>
      </c>
      <c r="M735" s="7" t="str">
        <f>IF(OR(B735="",J735=""),"",ROUND((J735-B735)*24,1))</f>
        <v/>
      </c>
      <c r="N735" s="7" t="str">
        <f>IF(OR(B735="",K735=""),"",ROUND((K735-B735)*24,1))</f>
        <v/>
      </c>
    </row>
    <row r="736" spans="1:14" x14ac:dyDescent="0.25">
      <c r="A736" s="3"/>
      <c r="B736" s="4"/>
      <c r="E736" s="5"/>
      <c r="J736" s="4"/>
      <c r="K736" s="4"/>
      <c r="L736" s="6" t="str">
        <f>IF(OR(B736="",G736=""),"",B736+IFERROR(VLOOKUP(G736,Listas!$D$2:$E$5,2,FALSE),0)/24)</f>
        <v/>
      </c>
      <c r="M736" s="7" t="str">
        <f>IF(OR(B736="",J736=""),"",ROUND((J736-B736)*24,1))</f>
        <v/>
      </c>
      <c r="N736" s="7" t="str">
        <f>IF(OR(B736="",K736=""),"",ROUND((K736-B736)*24,1))</f>
        <v/>
      </c>
    </row>
    <row r="737" spans="1:14" x14ac:dyDescent="0.25">
      <c r="A737" s="3"/>
      <c r="B737" s="4"/>
      <c r="E737" s="5"/>
      <c r="J737" s="4"/>
      <c r="K737" s="4"/>
      <c r="L737" s="6" t="str">
        <f>IF(OR(B737="",G737=""),"",B737+IFERROR(VLOOKUP(G737,Listas!$D$2:$E$5,2,FALSE),0)/24)</f>
        <v/>
      </c>
      <c r="M737" s="7" t="str">
        <f>IF(OR(B737="",J737=""),"",ROUND((J737-B737)*24,1))</f>
        <v/>
      </c>
      <c r="N737" s="7" t="str">
        <f>IF(OR(B737="",K737=""),"",ROUND((K737-B737)*24,1))</f>
        <v/>
      </c>
    </row>
    <row r="738" spans="1:14" x14ac:dyDescent="0.25">
      <c r="A738" s="3"/>
      <c r="B738" s="4"/>
      <c r="E738" s="5"/>
      <c r="J738" s="4"/>
      <c r="K738" s="4"/>
      <c r="L738" s="6" t="str">
        <f>IF(OR(B738="",G738=""),"",B738+IFERROR(VLOOKUP(G738,Listas!$D$2:$E$5,2,FALSE),0)/24)</f>
        <v/>
      </c>
      <c r="M738" s="7" t="str">
        <f>IF(OR(B738="",J738=""),"",ROUND((J738-B738)*24,1))</f>
        <v/>
      </c>
      <c r="N738" s="7" t="str">
        <f>IF(OR(B738="",K738=""),"",ROUND((K738-B738)*24,1))</f>
        <v/>
      </c>
    </row>
    <row r="739" spans="1:14" x14ac:dyDescent="0.25">
      <c r="A739" s="3"/>
      <c r="B739" s="4"/>
      <c r="E739" s="5"/>
      <c r="J739" s="4"/>
      <c r="K739" s="4"/>
      <c r="L739" s="6" t="str">
        <f>IF(OR(B739="",G739=""),"",B739+IFERROR(VLOOKUP(G739,Listas!$D$2:$E$5,2,FALSE),0)/24)</f>
        <v/>
      </c>
      <c r="M739" s="7" t="str">
        <f>IF(OR(B739="",J739=""),"",ROUND((J739-B739)*24,1))</f>
        <v/>
      </c>
      <c r="N739" s="7" t="str">
        <f>IF(OR(B739="",K739=""),"",ROUND((K739-B739)*24,1))</f>
        <v/>
      </c>
    </row>
    <row r="740" spans="1:14" x14ac:dyDescent="0.25">
      <c r="A740" s="3"/>
      <c r="B740" s="4"/>
      <c r="E740" s="5"/>
      <c r="J740" s="4"/>
      <c r="K740" s="4"/>
      <c r="L740" s="6" t="str">
        <f>IF(OR(B740="",G740=""),"",B740+IFERROR(VLOOKUP(G740,Listas!$D$2:$E$5,2,FALSE),0)/24)</f>
        <v/>
      </c>
      <c r="M740" s="7" t="str">
        <f>IF(OR(B740="",J740=""),"",ROUND((J740-B740)*24,1))</f>
        <v/>
      </c>
      <c r="N740" s="7" t="str">
        <f>IF(OR(B740="",K740=""),"",ROUND((K740-B740)*24,1))</f>
        <v/>
      </c>
    </row>
    <row r="741" spans="1:14" x14ac:dyDescent="0.25">
      <c r="A741" s="3"/>
      <c r="B741" s="4"/>
      <c r="E741" s="5"/>
      <c r="J741" s="4"/>
      <c r="K741" s="4"/>
      <c r="L741" s="6" t="str">
        <f>IF(OR(B741="",G741=""),"",B741+IFERROR(VLOOKUP(G741,Listas!$D$2:$E$5,2,FALSE),0)/24)</f>
        <v/>
      </c>
      <c r="M741" s="7" t="str">
        <f>IF(OR(B741="",J741=""),"",ROUND((J741-B741)*24,1))</f>
        <v/>
      </c>
      <c r="N741" s="7" t="str">
        <f>IF(OR(B741="",K741=""),"",ROUND((K741-B741)*24,1))</f>
        <v/>
      </c>
    </row>
    <row r="742" spans="1:14" x14ac:dyDescent="0.25">
      <c r="A742" s="3"/>
      <c r="B742" s="4"/>
      <c r="E742" s="5"/>
      <c r="J742" s="4"/>
      <c r="K742" s="4"/>
      <c r="L742" s="6" t="str">
        <f>IF(OR(B742="",G742=""),"",B742+IFERROR(VLOOKUP(G742,Listas!$D$2:$E$5,2,FALSE),0)/24)</f>
        <v/>
      </c>
      <c r="M742" s="7" t="str">
        <f>IF(OR(B742="",J742=""),"",ROUND((J742-B742)*24,1))</f>
        <v/>
      </c>
      <c r="N742" s="7" t="str">
        <f>IF(OR(B742="",K742=""),"",ROUND((K742-B742)*24,1))</f>
        <v/>
      </c>
    </row>
    <row r="743" spans="1:14" x14ac:dyDescent="0.25">
      <c r="A743" s="3"/>
      <c r="B743" s="4"/>
      <c r="E743" s="5"/>
      <c r="J743" s="4"/>
      <c r="K743" s="4"/>
      <c r="L743" s="6" t="str">
        <f>IF(OR(B743="",G743=""),"",B743+IFERROR(VLOOKUP(G743,Listas!$D$2:$E$5,2,FALSE),0)/24)</f>
        <v/>
      </c>
      <c r="M743" s="7" t="str">
        <f>IF(OR(B743="",J743=""),"",ROUND((J743-B743)*24,1))</f>
        <v/>
      </c>
      <c r="N743" s="7" t="str">
        <f>IF(OR(B743="",K743=""),"",ROUND((K743-B743)*24,1))</f>
        <v/>
      </c>
    </row>
    <row r="744" spans="1:14" x14ac:dyDescent="0.25">
      <c r="A744" s="3"/>
      <c r="B744" s="4"/>
      <c r="E744" s="5"/>
      <c r="J744" s="4"/>
      <c r="K744" s="4"/>
      <c r="L744" s="6" t="str">
        <f>IF(OR(B744="",G744=""),"",B744+IFERROR(VLOOKUP(G744,Listas!$D$2:$E$5,2,FALSE),0)/24)</f>
        <v/>
      </c>
      <c r="M744" s="7" t="str">
        <f>IF(OR(B744="",J744=""),"",ROUND((J744-B744)*24,1))</f>
        <v/>
      </c>
      <c r="N744" s="7" t="str">
        <f>IF(OR(B744="",K744=""),"",ROUND((K744-B744)*24,1))</f>
        <v/>
      </c>
    </row>
    <row r="745" spans="1:14" x14ac:dyDescent="0.25">
      <c r="A745" s="3"/>
      <c r="B745" s="4"/>
      <c r="E745" s="5"/>
      <c r="J745" s="4"/>
      <c r="K745" s="4"/>
      <c r="L745" s="6" t="str">
        <f>IF(OR(B745="",G745=""),"",B745+IFERROR(VLOOKUP(G745,Listas!$D$2:$E$5,2,FALSE),0)/24)</f>
        <v/>
      </c>
      <c r="M745" s="7" t="str">
        <f>IF(OR(B745="",J745=""),"",ROUND((J745-B745)*24,1))</f>
        <v/>
      </c>
      <c r="N745" s="7" t="str">
        <f>IF(OR(B745="",K745=""),"",ROUND((K745-B745)*24,1))</f>
        <v/>
      </c>
    </row>
    <row r="746" spans="1:14" x14ac:dyDescent="0.25">
      <c r="A746" s="3"/>
      <c r="B746" s="4"/>
      <c r="E746" s="5"/>
      <c r="J746" s="4"/>
      <c r="K746" s="4"/>
      <c r="L746" s="6" t="str">
        <f>IF(OR(B746="",G746=""),"",B746+IFERROR(VLOOKUP(G746,Listas!$D$2:$E$5,2,FALSE),0)/24)</f>
        <v/>
      </c>
      <c r="M746" s="7" t="str">
        <f>IF(OR(B746="",J746=""),"",ROUND((J746-B746)*24,1))</f>
        <v/>
      </c>
      <c r="N746" s="7" t="str">
        <f>IF(OR(B746="",K746=""),"",ROUND((K746-B746)*24,1))</f>
        <v/>
      </c>
    </row>
    <row r="747" spans="1:14" x14ac:dyDescent="0.25">
      <c r="A747" s="3"/>
      <c r="B747" s="4"/>
      <c r="E747" s="5"/>
      <c r="J747" s="4"/>
      <c r="K747" s="4"/>
      <c r="L747" s="6" t="str">
        <f>IF(OR(B747="",G747=""),"",B747+IFERROR(VLOOKUP(G747,Listas!$D$2:$E$5,2,FALSE),0)/24)</f>
        <v/>
      </c>
      <c r="M747" s="7" t="str">
        <f>IF(OR(B747="",J747=""),"",ROUND((J747-B747)*24,1))</f>
        <v/>
      </c>
      <c r="N747" s="7" t="str">
        <f>IF(OR(B747="",K747=""),"",ROUND((K747-B747)*24,1))</f>
        <v/>
      </c>
    </row>
    <row r="748" spans="1:14" x14ac:dyDescent="0.25">
      <c r="A748" s="3"/>
      <c r="B748" s="4"/>
      <c r="E748" s="5"/>
      <c r="J748" s="4"/>
      <c r="K748" s="4"/>
      <c r="L748" s="6" t="str">
        <f>IF(OR(B748="",G748=""),"",B748+IFERROR(VLOOKUP(G748,Listas!$D$2:$E$5,2,FALSE),0)/24)</f>
        <v/>
      </c>
      <c r="M748" s="7" t="str">
        <f>IF(OR(B748="",J748=""),"",ROUND((J748-B748)*24,1))</f>
        <v/>
      </c>
      <c r="N748" s="7" t="str">
        <f>IF(OR(B748="",K748=""),"",ROUND((K748-B748)*24,1))</f>
        <v/>
      </c>
    </row>
    <row r="749" spans="1:14" x14ac:dyDescent="0.25">
      <c r="A749" s="3"/>
      <c r="B749" s="4"/>
      <c r="E749" s="5"/>
      <c r="J749" s="4"/>
      <c r="K749" s="4"/>
      <c r="L749" s="6" t="str">
        <f>IF(OR(B749="",G749=""),"",B749+IFERROR(VLOOKUP(G749,Listas!$D$2:$E$5,2,FALSE),0)/24)</f>
        <v/>
      </c>
      <c r="M749" s="7" t="str">
        <f>IF(OR(B749="",J749=""),"",ROUND((J749-B749)*24,1))</f>
        <v/>
      </c>
      <c r="N749" s="7" t="str">
        <f>IF(OR(B749="",K749=""),"",ROUND((K749-B749)*24,1))</f>
        <v/>
      </c>
    </row>
    <row r="750" spans="1:14" x14ac:dyDescent="0.25">
      <c r="A750" s="3"/>
      <c r="B750" s="4"/>
      <c r="E750" s="5"/>
      <c r="J750" s="4"/>
      <c r="K750" s="4"/>
      <c r="L750" s="6" t="str">
        <f>IF(OR(B750="",G750=""),"",B750+IFERROR(VLOOKUP(G750,Listas!$D$2:$E$5,2,FALSE),0)/24)</f>
        <v/>
      </c>
      <c r="M750" s="7" t="str">
        <f>IF(OR(B750="",J750=""),"",ROUND((J750-B750)*24,1))</f>
        <v/>
      </c>
      <c r="N750" s="7" t="str">
        <f>IF(OR(B750="",K750=""),"",ROUND((K750-B750)*24,1))</f>
        <v/>
      </c>
    </row>
    <row r="751" spans="1:14" x14ac:dyDescent="0.25">
      <c r="A751" s="3"/>
      <c r="B751" s="4"/>
      <c r="E751" s="5"/>
      <c r="J751" s="4"/>
      <c r="K751" s="4"/>
      <c r="L751" s="6" t="str">
        <f>IF(OR(B751="",G751=""),"",B751+IFERROR(VLOOKUP(G751,Listas!$D$2:$E$5,2,FALSE),0)/24)</f>
        <v/>
      </c>
      <c r="M751" s="7" t="str">
        <f>IF(OR(B751="",J751=""),"",ROUND((J751-B751)*24,1))</f>
        <v/>
      </c>
      <c r="N751" s="7" t="str">
        <f>IF(OR(B751="",K751=""),"",ROUND((K751-B751)*24,1))</f>
        <v/>
      </c>
    </row>
    <row r="752" spans="1:14" x14ac:dyDescent="0.25">
      <c r="A752" s="3"/>
      <c r="B752" s="4"/>
      <c r="E752" s="5"/>
      <c r="J752" s="4"/>
      <c r="K752" s="4"/>
      <c r="L752" s="6" t="str">
        <f>IF(OR(B752="",G752=""),"",B752+IFERROR(VLOOKUP(G752,Listas!$D$2:$E$5,2,FALSE),0)/24)</f>
        <v/>
      </c>
      <c r="M752" s="7" t="str">
        <f>IF(OR(B752="",J752=""),"",ROUND((J752-B752)*24,1))</f>
        <v/>
      </c>
      <c r="N752" s="7" t="str">
        <f>IF(OR(B752="",K752=""),"",ROUND((K752-B752)*24,1))</f>
        <v/>
      </c>
    </row>
    <row r="753" spans="1:14" x14ac:dyDescent="0.25">
      <c r="A753" s="3"/>
      <c r="B753" s="4"/>
      <c r="E753" s="5"/>
      <c r="J753" s="4"/>
      <c r="K753" s="4"/>
      <c r="L753" s="6" t="str">
        <f>IF(OR(B753="",G753=""),"",B753+IFERROR(VLOOKUP(G753,Listas!$D$2:$E$5,2,FALSE),0)/24)</f>
        <v/>
      </c>
      <c r="M753" s="7" t="str">
        <f>IF(OR(B753="",J753=""),"",ROUND((J753-B753)*24,1))</f>
        <v/>
      </c>
      <c r="N753" s="7" t="str">
        <f>IF(OR(B753="",K753=""),"",ROUND((K753-B753)*24,1))</f>
        <v/>
      </c>
    </row>
    <row r="754" spans="1:14" x14ac:dyDescent="0.25">
      <c r="A754" s="3"/>
      <c r="B754" s="4"/>
      <c r="E754" s="5"/>
      <c r="J754" s="4"/>
      <c r="K754" s="4"/>
      <c r="L754" s="6" t="str">
        <f>IF(OR(B754="",G754=""),"",B754+IFERROR(VLOOKUP(G754,Listas!$D$2:$E$5,2,FALSE),0)/24)</f>
        <v/>
      </c>
      <c r="M754" s="7" t="str">
        <f>IF(OR(B754="",J754=""),"",ROUND((J754-B754)*24,1))</f>
        <v/>
      </c>
      <c r="N754" s="7" t="str">
        <f>IF(OR(B754="",K754=""),"",ROUND((K754-B754)*24,1))</f>
        <v/>
      </c>
    </row>
    <row r="755" spans="1:14" x14ac:dyDescent="0.25">
      <c r="A755" s="3"/>
      <c r="B755" s="4"/>
      <c r="E755" s="5"/>
      <c r="J755" s="4"/>
      <c r="K755" s="4"/>
      <c r="L755" s="6" t="str">
        <f>IF(OR(B755="",G755=""),"",B755+IFERROR(VLOOKUP(G755,Listas!$D$2:$E$5,2,FALSE),0)/24)</f>
        <v/>
      </c>
      <c r="M755" s="7" t="str">
        <f>IF(OR(B755="",J755=""),"",ROUND((J755-B755)*24,1))</f>
        <v/>
      </c>
      <c r="N755" s="7" t="str">
        <f>IF(OR(B755="",K755=""),"",ROUND((K755-B755)*24,1))</f>
        <v/>
      </c>
    </row>
    <row r="756" spans="1:14" x14ac:dyDescent="0.25">
      <c r="A756" s="3"/>
      <c r="B756" s="4"/>
      <c r="E756" s="5"/>
      <c r="J756" s="4"/>
      <c r="K756" s="4"/>
      <c r="L756" s="6" t="str">
        <f>IF(OR(B756="",G756=""),"",B756+IFERROR(VLOOKUP(G756,Listas!$D$2:$E$5,2,FALSE),0)/24)</f>
        <v/>
      </c>
      <c r="M756" s="7" t="str">
        <f>IF(OR(B756="",J756=""),"",ROUND((J756-B756)*24,1))</f>
        <v/>
      </c>
      <c r="N756" s="7" t="str">
        <f>IF(OR(B756="",K756=""),"",ROUND((K756-B756)*24,1))</f>
        <v/>
      </c>
    </row>
    <row r="757" spans="1:14" x14ac:dyDescent="0.25">
      <c r="A757" s="3"/>
      <c r="B757" s="4"/>
      <c r="E757" s="5"/>
      <c r="J757" s="4"/>
      <c r="K757" s="4"/>
      <c r="L757" s="6" t="str">
        <f>IF(OR(B757="",G757=""),"",B757+IFERROR(VLOOKUP(G757,Listas!$D$2:$E$5,2,FALSE),0)/24)</f>
        <v/>
      </c>
      <c r="M757" s="7" t="str">
        <f>IF(OR(B757="",J757=""),"",ROUND((J757-B757)*24,1))</f>
        <v/>
      </c>
      <c r="N757" s="7" t="str">
        <f>IF(OR(B757="",K757=""),"",ROUND((K757-B757)*24,1))</f>
        <v/>
      </c>
    </row>
    <row r="758" spans="1:14" x14ac:dyDescent="0.25">
      <c r="A758" s="3"/>
      <c r="B758" s="4"/>
      <c r="E758" s="5"/>
      <c r="J758" s="4"/>
      <c r="K758" s="4"/>
      <c r="L758" s="6" t="str">
        <f>IF(OR(B758="",G758=""),"",B758+IFERROR(VLOOKUP(G758,Listas!$D$2:$E$5,2,FALSE),0)/24)</f>
        <v/>
      </c>
      <c r="M758" s="7" t="str">
        <f>IF(OR(B758="",J758=""),"",ROUND((J758-B758)*24,1))</f>
        <v/>
      </c>
      <c r="N758" s="7" t="str">
        <f>IF(OR(B758="",K758=""),"",ROUND((K758-B758)*24,1))</f>
        <v/>
      </c>
    </row>
    <row r="759" spans="1:14" x14ac:dyDescent="0.25">
      <c r="A759" s="3"/>
      <c r="B759" s="4"/>
      <c r="E759" s="5"/>
      <c r="J759" s="4"/>
      <c r="K759" s="4"/>
      <c r="L759" s="6" t="str">
        <f>IF(OR(B759="",G759=""),"",B759+IFERROR(VLOOKUP(G759,Listas!$D$2:$E$5,2,FALSE),0)/24)</f>
        <v/>
      </c>
      <c r="M759" s="7" t="str">
        <f>IF(OR(B759="",J759=""),"",ROUND((J759-B759)*24,1))</f>
        <v/>
      </c>
      <c r="N759" s="7" t="str">
        <f>IF(OR(B759="",K759=""),"",ROUND((K759-B759)*24,1))</f>
        <v/>
      </c>
    </row>
    <row r="760" spans="1:14" x14ac:dyDescent="0.25">
      <c r="A760" s="3"/>
      <c r="B760" s="4"/>
      <c r="E760" s="5"/>
      <c r="J760" s="4"/>
      <c r="K760" s="4"/>
      <c r="L760" s="6" t="str">
        <f>IF(OR(B760="",G760=""),"",B760+IFERROR(VLOOKUP(G760,Listas!$D$2:$E$5,2,FALSE),0)/24)</f>
        <v/>
      </c>
      <c r="M760" s="7" t="str">
        <f>IF(OR(B760="",J760=""),"",ROUND((J760-B760)*24,1))</f>
        <v/>
      </c>
      <c r="N760" s="7" t="str">
        <f>IF(OR(B760="",K760=""),"",ROUND((K760-B760)*24,1))</f>
        <v/>
      </c>
    </row>
    <row r="761" spans="1:14" x14ac:dyDescent="0.25">
      <c r="A761" s="3"/>
      <c r="B761" s="4"/>
      <c r="E761" s="5"/>
      <c r="J761" s="4"/>
      <c r="K761" s="4"/>
      <c r="L761" s="6" t="str">
        <f>IF(OR(B761="",G761=""),"",B761+IFERROR(VLOOKUP(G761,Listas!$D$2:$E$5,2,FALSE),0)/24)</f>
        <v/>
      </c>
      <c r="M761" s="7" t="str">
        <f>IF(OR(B761="",J761=""),"",ROUND((J761-B761)*24,1))</f>
        <v/>
      </c>
      <c r="N761" s="7" t="str">
        <f>IF(OR(B761="",K761=""),"",ROUND((K761-B761)*24,1))</f>
        <v/>
      </c>
    </row>
    <row r="762" spans="1:14" x14ac:dyDescent="0.25">
      <c r="A762" s="3"/>
      <c r="B762" s="4"/>
      <c r="E762" s="5"/>
      <c r="J762" s="4"/>
      <c r="K762" s="4"/>
      <c r="L762" s="6" t="str">
        <f>IF(OR(B762="",G762=""),"",B762+IFERROR(VLOOKUP(G762,Listas!$D$2:$E$5,2,FALSE),0)/24)</f>
        <v/>
      </c>
      <c r="M762" s="7" t="str">
        <f>IF(OR(B762="",J762=""),"",ROUND((J762-B762)*24,1))</f>
        <v/>
      </c>
      <c r="N762" s="7" t="str">
        <f>IF(OR(B762="",K762=""),"",ROUND((K762-B762)*24,1))</f>
        <v/>
      </c>
    </row>
    <row r="763" spans="1:14" x14ac:dyDescent="0.25">
      <c r="A763" s="3"/>
      <c r="B763" s="4"/>
      <c r="E763" s="5"/>
      <c r="J763" s="4"/>
      <c r="K763" s="4"/>
      <c r="L763" s="6" t="str">
        <f>IF(OR(B763="",G763=""),"",B763+IFERROR(VLOOKUP(G763,Listas!$D$2:$E$5,2,FALSE),0)/24)</f>
        <v/>
      </c>
      <c r="M763" s="7" t="str">
        <f>IF(OR(B763="",J763=""),"",ROUND((J763-B763)*24,1))</f>
        <v/>
      </c>
      <c r="N763" s="7" t="str">
        <f>IF(OR(B763="",K763=""),"",ROUND((K763-B763)*24,1))</f>
        <v/>
      </c>
    </row>
    <row r="764" spans="1:14" x14ac:dyDescent="0.25">
      <c r="A764" s="3"/>
      <c r="B764" s="4"/>
      <c r="E764" s="5"/>
      <c r="J764" s="4"/>
      <c r="K764" s="4"/>
      <c r="L764" s="6" t="str">
        <f>IF(OR(B764="",G764=""),"",B764+IFERROR(VLOOKUP(G764,Listas!$D$2:$E$5,2,FALSE),0)/24)</f>
        <v/>
      </c>
      <c r="M764" s="7" t="str">
        <f>IF(OR(B764="",J764=""),"",ROUND((J764-B764)*24,1))</f>
        <v/>
      </c>
      <c r="N764" s="7" t="str">
        <f>IF(OR(B764="",K764=""),"",ROUND((K764-B764)*24,1))</f>
        <v/>
      </c>
    </row>
    <row r="765" spans="1:14" x14ac:dyDescent="0.25">
      <c r="A765" s="3"/>
      <c r="B765" s="4"/>
      <c r="E765" s="5"/>
      <c r="J765" s="4"/>
      <c r="K765" s="4"/>
      <c r="L765" s="6" t="str">
        <f>IF(OR(B765="",G765=""),"",B765+IFERROR(VLOOKUP(G765,Listas!$D$2:$E$5,2,FALSE),0)/24)</f>
        <v/>
      </c>
      <c r="M765" s="7" t="str">
        <f>IF(OR(B765="",J765=""),"",ROUND((J765-B765)*24,1))</f>
        <v/>
      </c>
      <c r="N765" s="7" t="str">
        <f>IF(OR(B765="",K765=""),"",ROUND((K765-B765)*24,1))</f>
        <v/>
      </c>
    </row>
    <row r="766" spans="1:14" x14ac:dyDescent="0.25">
      <c r="A766" s="3"/>
      <c r="B766" s="4"/>
      <c r="E766" s="5"/>
      <c r="J766" s="4"/>
      <c r="K766" s="4"/>
      <c r="L766" s="6" t="str">
        <f>IF(OR(B766="",G766=""),"",B766+IFERROR(VLOOKUP(G766,Listas!$D$2:$E$5,2,FALSE),0)/24)</f>
        <v/>
      </c>
      <c r="M766" s="7" t="str">
        <f>IF(OR(B766="",J766=""),"",ROUND((J766-B766)*24,1))</f>
        <v/>
      </c>
      <c r="N766" s="7" t="str">
        <f>IF(OR(B766="",K766=""),"",ROUND((K766-B766)*24,1))</f>
        <v/>
      </c>
    </row>
    <row r="767" spans="1:14" x14ac:dyDescent="0.25">
      <c r="A767" s="3"/>
      <c r="B767" s="4"/>
      <c r="E767" s="5"/>
      <c r="J767" s="4"/>
      <c r="K767" s="4"/>
      <c r="L767" s="6" t="str">
        <f>IF(OR(B767="",G767=""),"",B767+IFERROR(VLOOKUP(G767,Listas!$D$2:$E$5,2,FALSE),0)/24)</f>
        <v/>
      </c>
      <c r="M767" s="7" t="str">
        <f>IF(OR(B767="",J767=""),"",ROUND((J767-B767)*24,1))</f>
        <v/>
      </c>
      <c r="N767" s="7" t="str">
        <f>IF(OR(B767="",K767=""),"",ROUND((K767-B767)*24,1))</f>
        <v/>
      </c>
    </row>
    <row r="768" spans="1:14" x14ac:dyDescent="0.25">
      <c r="A768" s="3"/>
      <c r="B768" s="4"/>
      <c r="E768" s="5"/>
      <c r="J768" s="4"/>
      <c r="K768" s="4"/>
      <c r="L768" s="6" t="str">
        <f>IF(OR(B768="",G768=""),"",B768+IFERROR(VLOOKUP(G768,Listas!$D$2:$E$5,2,FALSE),0)/24)</f>
        <v/>
      </c>
      <c r="M768" s="7" t="str">
        <f>IF(OR(B768="",J768=""),"",ROUND((J768-B768)*24,1))</f>
        <v/>
      </c>
      <c r="N768" s="7" t="str">
        <f>IF(OR(B768="",K768=""),"",ROUND((K768-B768)*24,1))</f>
        <v/>
      </c>
    </row>
    <row r="769" spans="1:14" x14ac:dyDescent="0.25">
      <c r="A769" s="3"/>
      <c r="B769" s="4"/>
      <c r="E769" s="5"/>
      <c r="J769" s="4"/>
      <c r="K769" s="4"/>
      <c r="L769" s="6" t="str">
        <f>IF(OR(B769="",G769=""),"",B769+IFERROR(VLOOKUP(G769,Listas!$D$2:$E$5,2,FALSE),0)/24)</f>
        <v/>
      </c>
      <c r="M769" s="7" t="str">
        <f>IF(OR(B769="",J769=""),"",ROUND((J769-B769)*24,1))</f>
        <v/>
      </c>
      <c r="N769" s="7" t="str">
        <f>IF(OR(B769="",K769=""),"",ROUND((K769-B769)*24,1))</f>
        <v/>
      </c>
    </row>
    <row r="770" spans="1:14" x14ac:dyDescent="0.25">
      <c r="A770" s="3"/>
      <c r="B770" s="4"/>
      <c r="E770" s="5"/>
      <c r="J770" s="4"/>
      <c r="K770" s="4"/>
      <c r="L770" s="6" t="str">
        <f>IF(OR(B770="",G770=""),"",B770+IFERROR(VLOOKUP(G770,Listas!$D$2:$E$5,2,FALSE),0)/24)</f>
        <v/>
      </c>
      <c r="M770" s="7" t="str">
        <f>IF(OR(B770="",J770=""),"",ROUND((J770-B770)*24,1))</f>
        <v/>
      </c>
      <c r="N770" s="7" t="str">
        <f>IF(OR(B770="",K770=""),"",ROUND((K770-B770)*24,1))</f>
        <v/>
      </c>
    </row>
    <row r="771" spans="1:14" x14ac:dyDescent="0.25">
      <c r="A771" s="3"/>
      <c r="B771" s="4"/>
      <c r="E771" s="5"/>
      <c r="J771" s="4"/>
      <c r="K771" s="4"/>
      <c r="L771" s="6" t="str">
        <f>IF(OR(B771="",G771=""),"",B771+IFERROR(VLOOKUP(G771,Listas!$D$2:$E$5,2,FALSE),0)/24)</f>
        <v/>
      </c>
      <c r="M771" s="7" t="str">
        <f>IF(OR(B771="",J771=""),"",ROUND((J771-B771)*24,1))</f>
        <v/>
      </c>
      <c r="N771" s="7" t="str">
        <f>IF(OR(B771="",K771=""),"",ROUND((K771-B771)*24,1))</f>
        <v/>
      </c>
    </row>
    <row r="772" spans="1:14" x14ac:dyDescent="0.25">
      <c r="A772" s="3"/>
      <c r="B772" s="4"/>
      <c r="E772" s="5"/>
      <c r="J772" s="4"/>
      <c r="K772" s="4"/>
      <c r="L772" s="6" t="str">
        <f>IF(OR(B772="",G772=""),"",B772+IFERROR(VLOOKUP(G772,Listas!$D$2:$E$5,2,FALSE),0)/24)</f>
        <v/>
      </c>
      <c r="M772" s="7" t="str">
        <f>IF(OR(B772="",J772=""),"",ROUND((J772-B772)*24,1))</f>
        <v/>
      </c>
      <c r="N772" s="7" t="str">
        <f>IF(OR(B772="",K772=""),"",ROUND((K772-B772)*24,1))</f>
        <v/>
      </c>
    </row>
    <row r="773" spans="1:14" x14ac:dyDescent="0.25">
      <c r="A773" s="3"/>
      <c r="B773" s="4"/>
      <c r="E773" s="5"/>
      <c r="J773" s="4"/>
      <c r="K773" s="4"/>
      <c r="L773" s="6" t="str">
        <f>IF(OR(B773="",G773=""),"",B773+IFERROR(VLOOKUP(G773,Listas!$D$2:$E$5,2,FALSE),0)/24)</f>
        <v/>
      </c>
      <c r="M773" s="7" t="str">
        <f>IF(OR(B773="",J773=""),"",ROUND((J773-B773)*24,1))</f>
        <v/>
      </c>
      <c r="N773" s="7" t="str">
        <f>IF(OR(B773="",K773=""),"",ROUND((K773-B773)*24,1))</f>
        <v/>
      </c>
    </row>
    <row r="774" spans="1:14" x14ac:dyDescent="0.25">
      <c r="A774" s="3"/>
      <c r="B774" s="4"/>
      <c r="E774" s="5"/>
      <c r="J774" s="4"/>
      <c r="K774" s="4"/>
      <c r="L774" s="6" t="str">
        <f>IF(OR(B774="",G774=""),"",B774+IFERROR(VLOOKUP(G774,Listas!$D$2:$E$5,2,FALSE),0)/24)</f>
        <v/>
      </c>
      <c r="M774" s="7" t="str">
        <f>IF(OR(B774="",J774=""),"",ROUND((J774-B774)*24,1))</f>
        <v/>
      </c>
      <c r="N774" s="7" t="str">
        <f>IF(OR(B774="",K774=""),"",ROUND((K774-B774)*24,1))</f>
        <v/>
      </c>
    </row>
    <row r="775" spans="1:14" x14ac:dyDescent="0.25">
      <c r="A775" s="3"/>
      <c r="B775" s="4"/>
      <c r="E775" s="5"/>
      <c r="J775" s="4"/>
      <c r="K775" s="4"/>
      <c r="L775" s="6" t="str">
        <f>IF(OR(B775="",G775=""),"",B775+IFERROR(VLOOKUP(G775,Listas!$D$2:$E$5,2,FALSE),0)/24)</f>
        <v/>
      </c>
      <c r="M775" s="7" t="str">
        <f>IF(OR(B775="",J775=""),"",ROUND((J775-B775)*24,1))</f>
        <v/>
      </c>
      <c r="N775" s="7" t="str">
        <f>IF(OR(B775="",K775=""),"",ROUND((K775-B775)*24,1))</f>
        <v/>
      </c>
    </row>
    <row r="776" spans="1:14" x14ac:dyDescent="0.25">
      <c r="A776" s="3"/>
      <c r="B776" s="4"/>
      <c r="E776" s="5"/>
      <c r="J776" s="4"/>
      <c r="K776" s="4"/>
      <c r="L776" s="6" t="str">
        <f>IF(OR(B776="",G776=""),"",B776+IFERROR(VLOOKUP(G776,Listas!$D$2:$E$5,2,FALSE),0)/24)</f>
        <v/>
      </c>
      <c r="M776" s="7" t="str">
        <f>IF(OR(B776="",J776=""),"",ROUND((J776-B776)*24,1))</f>
        <v/>
      </c>
      <c r="N776" s="7" t="str">
        <f>IF(OR(B776="",K776=""),"",ROUND((K776-B776)*24,1))</f>
        <v/>
      </c>
    </row>
    <row r="777" spans="1:14" x14ac:dyDescent="0.25">
      <c r="A777" s="3"/>
      <c r="B777" s="4"/>
      <c r="E777" s="5"/>
      <c r="J777" s="4"/>
      <c r="K777" s="4"/>
      <c r="L777" s="6" t="str">
        <f>IF(OR(B777="",G777=""),"",B777+IFERROR(VLOOKUP(G777,Listas!$D$2:$E$5,2,FALSE),0)/24)</f>
        <v/>
      </c>
      <c r="M777" s="7" t="str">
        <f>IF(OR(B777="",J777=""),"",ROUND((J777-B777)*24,1))</f>
        <v/>
      </c>
      <c r="N777" s="7" t="str">
        <f>IF(OR(B777="",K777=""),"",ROUND((K777-B777)*24,1))</f>
        <v/>
      </c>
    </row>
    <row r="778" spans="1:14" x14ac:dyDescent="0.25">
      <c r="A778" s="3"/>
      <c r="B778" s="4"/>
      <c r="E778" s="5"/>
      <c r="J778" s="4"/>
      <c r="K778" s="4"/>
      <c r="L778" s="6" t="str">
        <f>IF(OR(B778="",G778=""),"",B778+IFERROR(VLOOKUP(G778,Listas!$D$2:$E$5,2,FALSE),0)/24)</f>
        <v/>
      </c>
      <c r="M778" s="7" t="str">
        <f>IF(OR(B778="",J778=""),"",ROUND((J778-B778)*24,1))</f>
        <v/>
      </c>
      <c r="N778" s="7" t="str">
        <f>IF(OR(B778="",K778=""),"",ROUND((K778-B778)*24,1))</f>
        <v/>
      </c>
    </row>
    <row r="779" spans="1:14" x14ac:dyDescent="0.25">
      <c r="A779" s="3"/>
      <c r="B779" s="4"/>
      <c r="E779" s="5"/>
      <c r="J779" s="4"/>
      <c r="K779" s="4"/>
      <c r="L779" s="6" t="str">
        <f>IF(OR(B779="",G779=""),"",B779+IFERROR(VLOOKUP(G779,Listas!$D$2:$E$5,2,FALSE),0)/24)</f>
        <v/>
      </c>
      <c r="M779" s="7" t="str">
        <f>IF(OR(B779="",J779=""),"",ROUND((J779-B779)*24,1))</f>
        <v/>
      </c>
      <c r="N779" s="7" t="str">
        <f>IF(OR(B779="",K779=""),"",ROUND((K779-B779)*24,1))</f>
        <v/>
      </c>
    </row>
    <row r="780" spans="1:14" x14ac:dyDescent="0.25">
      <c r="A780" s="3"/>
      <c r="B780" s="4"/>
      <c r="E780" s="5"/>
      <c r="J780" s="4"/>
      <c r="K780" s="4"/>
      <c r="L780" s="6" t="str">
        <f>IF(OR(B780="",G780=""),"",B780+IFERROR(VLOOKUP(G780,Listas!$D$2:$E$5,2,FALSE),0)/24)</f>
        <v/>
      </c>
      <c r="M780" s="7" t="str">
        <f>IF(OR(B780="",J780=""),"",ROUND((J780-B780)*24,1))</f>
        <v/>
      </c>
      <c r="N780" s="7" t="str">
        <f>IF(OR(B780="",K780=""),"",ROUND((K780-B780)*24,1))</f>
        <v/>
      </c>
    </row>
    <row r="781" spans="1:14" x14ac:dyDescent="0.25">
      <c r="A781" s="3"/>
      <c r="B781" s="4"/>
      <c r="E781" s="5"/>
      <c r="J781" s="4"/>
      <c r="K781" s="4"/>
      <c r="L781" s="6" t="str">
        <f>IF(OR(B781="",G781=""),"",B781+IFERROR(VLOOKUP(G781,Listas!$D$2:$E$5,2,FALSE),0)/24)</f>
        <v/>
      </c>
      <c r="M781" s="7" t="str">
        <f>IF(OR(B781="",J781=""),"",ROUND((J781-B781)*24,1))</f>
        <v/>
      </c>
      <c r="N781" s="7" t="str">
        <f>IF(OR(B781="",K781=""),"",ROUND((K781-B781)*24,1))</f>
        <v/>
      </c>
    </row>
    <row r="782" spans="1:14" x14ac:dyDescent="0.25">
      <c r="A782" s="3"/>
      <c r="B782" s="4"/>
      <c r="E782" s="5"/>
      <c r="J782" s="4"/>
      <c r="K782" s="4"/>
      <c r="L782" s="6" t="str">
        <f>IF(OR(B782="",G782=""),"",B782+IFERROR(VLOOKUP(G782,Listas!$D$2:$E$5,2,FALSE),0)/24)</f>
        <v/>
      </c>
      <c r="M782" s="7" t="str">
        <f>IF(OR(B782="",J782=""),"",ROUND((J782-B782)*24,1))</f>
        <v/>
      </c>
      <c r="N782" s="7" t="str">
        <f>IF(OR(B782="",K782=""),"",ROUND((K782-B782)*24,1))</f>
        <v/>
      </c>
    </row>
    <row r="783" spans="1:14" x14ac:dyDescent="0.25">
      <c r="A783" s="3"/>
      <c r="B783" s="4"/>
      <c r="E783" s="5"/>
      <c r="J783" s="4"/>
      <c r="K783" s="4"/>
      <c r="L783" s="6" t="str">
        <f>IF(OR(B783="",G783=""),"",B783+IFERROR(VLOOKUP(G783,Listas!$D$2:$E$5,2,FALSE),0)/24)</f>
        <v/>
      </c>
      <c r="M783" s="7" t="str">
        <f>IF(OR(B783="",J783=""),"",ROUND((J783-B783)*24,1))</f>
        <v/>
      </c>
      <c r="N783" s="7" t="str">
        <f>IF(OR(B783="",K783=""),"",ROUND((K783-B783)*24,1))</f>
        <v/>
      </c>
    </row>
    <row r="784" spans="1:14" x14ac:dyDescent="0.25">
      <c r="A784" s="3"/>
      <c r="B784" s="4"/>
      <c r="E784" s="5"/>
      <c r="J784" s="4"/>
      <c r="K784" s="4"/>
      <c r="L784" s="6" t="str">
        <f>IF(OR(B784="",G784=""),"",B784+IFERROR(VLOOKUP(G784,Listas!$D$2:$E$5,2,FALSE),0)/24)</f>
        <v/>
      </c>
      <c r="M784" s="7" t="str">
        <f>IF(OR(B784="",J784=""),"",ROUND((J784-B784)*24,1))</f>
        <v/>
      </c>
      <c r="N784" s="7" t="str">
        <f>IF(OR(B784="",K784=""),"",ROUND((K784-B784)*24,1))</f>
        <v/>
      </c>
    </row>
    <row r="785" spans="1:14" x14ac:dyDescent="0.25">
      <c r="A785" s="3"/>
      <c r="B785" s="4"/>
      <c r="E785" s="5"/>
      <c r="J785" s="4"/>
      <c r="K785" s="4"/>
      <c r="L785" s="6" t="str">
        <f>IF(OR(B785="",G785=""),"",B785+IFERROR(VLOOKUP(G785,Listas!$D$2:$E$5,2,FALSE),0)/24)</f>
        <v/>
      </c>
      <c r="M785" s="7" t="str">
        <f>IF(OR(B785="",J785=""),"",ROUND((J785-B785)*24,1))</f>
        <v/>
      </c>
      <c r="N785" s="7" t="str">
        <f>IF(OR(B785="",K785=""),"",ROUND((K785-B785)*24,1))</f>
        <v/>
      </c>
    </row>
    <row r="786" spans="1:14" x14ac:dyDescent="0.25">
      <c r="A786" s="3"/>
      <c r="B786" s="4"/>
      <c r="E786" s="5"/>
      <c r="J786" s="4"/>
      <c r="K786" s="4"/>
      <c r="L786" s="6" t="str">
        <f>IF(OR(B786="",G786=""),"",B786+IFERROR(VLOOKUP(G786,Listas!$D$2:$E$5,2,FALSE),0)/24)</f>
        <v/>
      </c>
      <c r="M786" s="7" t="str">
        <f>IF(OR(B786="",J786=""),"",ROUND((J786-B786)*24,1))</f>
        <v/>
      </c>
      <c r="N786" s="7" t="str">
        <f>IF(OR(B786="",K786=""),"",ROUND((K786-B786)*24,1))</f>
        <v/>
      </c>
    </row>
    <row r="787" spans="1:14" x14ac:dyDescent="0.25">
      <c r="A787" s="3"/>
      <c r="B787" s="4"/>
      <c r="E787" s="5"/>
      <c r="J787" s="4"/>
      <c r="K787" s="4"/>
      <c r="L787" s="6" t="str">
        <f>IF(OR(B787="",G787=""),"",B787+IFERROR(VLOOKUP(G787,Listas!$D$2:$E$5,2,FALSE),0)/24)</f>
        <v/>
      </c>
      <c r="M787" s="7" t="str">
        <f>IF(OR(B787="",J787=""),"",ROUND((J787-B787)*24,1))</f>
        <v/>
      </c>
      <c r="N787" s="7" t="str">
        <f>IF(OR(B787="",K787=""),"",ROUND((K787-B787)*24,1))</f>
        <v/>
      </c>
    </row>
    <row r="788" spans="1:14" x14ac:dyDescent="0.25">
      <c r="A788" s="3"/>
      <c r="B788" s="4"/>
      <c r="E788" s="5"/>
      <c r="J788" s="4"/>
      <c r="K788" s="4"/>
      <c r="L788" s="6" t="str">
        <f>IF(OR(B788="",G788=""),"",B788+IFERROR(VLOOKUP(G788,Listas!$D$2:$E$5,2,FALSE),0)/24)</f>
        <v/>
      </c>
      <c r="M788" s="7" t="str">
        <f>IF(OR(B788="",J788=""),"",ROUND((J788-B788)*24,1))</f>
        <v/>
      </c>
      <c r="N788" s="7" t="str">
        <f>IF(OR(B788="",K788=""),"",ROUND((K788-B788)*24,1))</f>
        <v/>
      </c>
    </row>
    <row r="789" spans="1:14" x14ac:dyDescent="0.25">
      <c r="A789" s="3"/>
      <c r="B789" s="4"/>
      <c r="E789" s="5"/>
      <c r="J789" s="4"/>
      <c r="K789" s="4"/>
      <c r="L789" s="6" t="str">
        <f>IF(OR(B789="",G789=""),"",B789+IFERROR(VLOOKUP(G789,Listas!$D$2:$E$5,2,FALSE),0)/24)</f>
        <v/>
      </c>
      <c r="M789" s="7" t="str">
        <f>IF(OR(B789="",J789=""),"",ROUND((J789-B789)*24,1))</f>
        <v/>
      </c>
      <c r="N789" s="7" t="str">
        <f>IF(OR(B789="",K789=""),"",ROUND((K789-B789)*24,1))</f>
        <v/>
      </c>
    </row>
    <row r="790" spans="1:14" x14ac:dyDescent="0.25">
      <c r="A790" s="3"/>
      <c r="B790" s="4"/>
      <c r="E790" s="5"/>
      <c r="J790" s="4"/>
      <c r="K790" s="4"/>
      <c r="L790" s="6" t="str">
        <f>IF(OR(B790="",G790=""),"",B790+IFERROR(VLOOKUP(G790,Listas!$D$2:$E$5,2,FALSE),0)/24)</f>
        <v/>
      </c>
      <c r="M790" s="7" t="str">
        <f>IF(OR(B790="",J790=""),"",ROUND((J790-B790)*24,1))</f>
        <v/>
      </c>
      <c r="N790" s="7" t="str">
        <f>IF(OR(B790="",K790=""),"",ROUND((K790-B790)*24,1))</f>
        <v/>
      </c>
    </row>
    <row r="791" spans="1:14" x14ac:dyDescent="0.25">
      <c r="A791" s="3"/>
      <c r="B791" s="4"/>
      <c r="E791" s="5"/>
      <c r="J791" s="4"/>
      <c r="K791" s="4"/>
      <c r="L791" s="6" t="str">
        <f>IF(OR(B791="",G791=""),"",B791+IFERROR(VLOOKUP(G791,Listas!$D$2:$E$5,2,FALSE),0)/24)</f>
        <v/>
      </c>
      <c r="M791" s="7" t="str">
        <f>IF(OR(B791="",J791=""),"",ROUND((J791-B791)*24,1))</f>
        <v/>
      </c>
      <c r="N791" s="7" t="str">
        <f>IF(OR(B791="",K791=""),"",ROUND((K791-B791)*24,1))</f>
        <v/>
      </c>
    </row>
    <row r="792" spans="1:14" x14ac:dyDescent="0.25">
      <c r="A792" s="3"/>
      <c r="B792" s="4"/>
      <c r="E792" s="5"/>
      <c r="J792" s="4"/>
      <c r="K792" s="4"/>
      <c r="L792" s="6" t="str">
        <f>IF(OR(B792="",G792=""),"",B792+IFERROR(VLOOKUP(G792,Listas!$D$2:$E$5,2,FALSE),0)/24)</f>
        <v/>
      </c>
      <c r="M792" s="7" t="str">
        <f>IF(OR(B792="",J792=""),"",ROUND((J792-B792)*24,1))</f>
        <v/>
      </c>
      <c r="N792" s="7" t="str">
        <f>IF(OR(B792="",K792=""),"",ROUND((K792-B792)*24,1))</f>
        <v/>
      </c>
    </row>
    <row r="793" spans="1:14" x14ac:dyDescent="0.25">
      <c r="A793" s="3"/>
      <c r="B793" s="4"/>
      <c r="E793" s="5"/>
      <c r="J793" s="4"/>
      <c r="K793" s="4"/>
      <c r="L793" s="6" t="str">
        <f>IF(OR(B793="",G793=""),"",B793+IFERROR(VLOOKUP(G793,Listas!$D$2:$E$5,2,FALSE),0)/24)</f>
        <v/>
      </c>
      <c r="M793" s="7" t="str">
        <f>IF(OR(B793="",J793=""),"",ROUND((J793-B793)*24,1))</f>
        <v/>
      </c>
      <c r="N793" s="7" t="str">
        <f>IF(OR(B793="",K793=""),"",ROUND((K793-B793)*24,1))</f>
        <v/>
      </c>
    </row>
    <row r="794" spans="1:14" x14ac:dyDescent="0.25">
      <c r="A794" s="3"/>
      <c r="B794" s="4"/>
      <c r="E794" s="5"/>
      <c r="J794" s="4"/>
      <c r="K794" s="4"/>
      <c r="L794" s="6" t="str">
        <f>IF(OR(B794="",G794=""),"",B794+IFERROR(VLOOKUP(G794,Listas!$D$2:$E$5,2,FALSE),0)/24)</f>
        <v/>
      </c>
      <c r="M794" s="7" t="str">
        <f>IF(OR(B794="",J794=""),"",ROUND((J794-B794)*24,1))</f>
        <v/>
      </c>
      <c r="N794" s="7" t="str">
        <f>IF(OR(B794="",K794=""),"",ROUND((K794-B794)*24,1))</f>
        <v/>
      </c>
    </row>
    <row r="795" spans="1:14" x14ac:dyDescent="0.25">
      <c r="A795" s="3"/>
      <c r="B795" s="4"/>
      <c r="E795" s="5"/>
      <c r="J795" s="4"/>
      <c r="K795" s="4"/>
      <c r="L795" s="6" t="str">
        <f>IF(OR(B795="",G795=""),"",B795+IFERROR(VLOOKUP(G795,Listas!$D$2:$E$5,2,FALSE),0)/24)</f>
        <v/>
      </c>
      <c r="M795" s="7" t="str">
        <f>IF(OR(B795="",J795=""),"",ROUND((J795-B795)*24,1))</f>
        <v/>
      </c>
      <c r="N795" s="7" t="str">
        <f>IF(OR(B795="",K795=""),"",ROUND((K795-B795)*24,1))</f>
        <v/>
      </c>
    </row>
    <row r="796" spans="1:14" x14ac:dyDescent="0.25">
      <c r="A796" s="3"/>
      <c r="B796" s="4"/>
      <c r="E796" s="5"/>
      <c r="J796" s="4"/>
      <c r="K796" s="4"/>
      <c r="L796" s="6" t="str">
        <f>IF(OR(B796="",G796=""),"",B796+IFERROR(VLOOKUP(G796,Listas!$D$2:$E$5,2,FALSE),0)/24)</f>
        <v/>
      </c>
      <c r="M796" s="7" t="str">
        <f>IF(OR(B796="",J796=""),"",ROUND((J796-B796)*24,1))</f>
        <v/>
      </c>
      <c r="N796" s="7" t="str">
        <f>IF(OR(B796="",K796=""),"",ROUND((K796-B796)*24,1))</f>
        <v/>
      </c>
    </row>
    <row r="797" spans="1:14" x14ac:dyDescent="0.25">
      <c r="A797" s="3"/>
      <c r="B797" s="4"/>
      <c r="E797" s="5"/>
      <c r="J797" s="4"/>
      <c r="K797" s="4"/>
      <c r="L797" s="6" t="str">
        <f>IF(OR(B797="",G797=""),"",B797+IFERROR(VLOOKUP(G797,Listas!$D$2:$E$5,2,FALSE),0)/24)</f>
        <v/>
      </c>
      <c r="M797" s="7" t="str">
        <f>IF(OR(B797="",J797=""),"",ROUND((J797-B797)*24,1))</f>
        <v/>
      </c>
      <c r="N797" s="7" t="str">
        <f>IF(OR(B797="",K797=""),"",ROUND((K797-B797)*24,1))</f>
        <v/>
      </c>
    </row>
    <row r="798" spans="1:14" x14ac:dyDescent="0.25">
      <c r="A798" s="3"/>
      <c r="B798" s="4"/>
      <c r="E798" s="5"/>
      <c r="J798" s="4"/>
      <c r="K798" s="4"/>
      <c r="L798" s="6" t="str">
        <f>IF(OR(B798="",G798=""),"",B798+IFERROR(VLOOKUP(G798,Listas!$D$2:$E$5,2,FALSE),0)/24)</f>
        <v/>
      </c>
      <c r="M798" s="7" t="str">
        <f>IF(OR(B798="",J798=""),"",ROUND((J798-B798)*24,1))</f>
        <v/>
      </c>
      <c r="N798" s="7" t="str">
        <f>IF(OR(B798="",K798=""),"",ROUND((K798-B798)*24,1))</f>
        <v/>
      </c>
    </row>
    <row r="799" spans="1:14" x14ac:dyDescent="0.25">
      <c r="A799" s="3"/>
      <c r="B799" s="4"/>
      <c r="E799" s="5"/>
      <c r="J799" s="4"/>
      <c r="K799" s="4"/>
      <c r="L799" s="6" t="str">
        <f>IF(OR(B799="",G799=""),"",B799+IFERROR(VLOOKUP(G799,Listas!$D$2:$E$5,2,FALSE),0)/24)</f>
        <v/>
      </c>
      <c r="M799" s="7" t="str">
        <f>IF(OR(B799="",J799=""),"",ROUND((J799-B799)*24,1))</f>
        <v/>
      </c>
      <c r="N799" s="7" t="str">
        <f>IF(OR(B799="",K799=""),"",ROUND((K799-B799)*24,1))</f>
        <v/>
      </c>
    </row>
    <row r="800" spans="1:14" x14ac:dyDescent="0.25">
      <c r="A800" s="3"/>
      <c r="B800" s="4"/>
      <c r="E800" s="5"/>
      <c r="J800" s="4"/>
      <c r="K800" s="4"/>
      <c r="L800" s="6" t="str">
        <f>IF(OR(B800="",G800=""),"",B800+IFERROR(VLOOKUP(G800,Listas!$D$2:$E$5,2,FALSE),0)/24)</f>
        <v/>
      </c>
      <c r="M800" s="7" t="str">
        <f>IF(OR(B800="",J800=""),"",ROUND((J800-B800)*24,1))</f>
        <v/>
      </c>
      <c r="N800" s="7" t="str">
        <f>IF(OR(B800="",K800=""),"",ROUND((K800-B800)*24,1))</f>
        <v/>
      </c>
    </row>
    <row r="801" spans="1:14" x14ac:dyDescent="0.25">
      <c r="A801" s="3"/>
      <c r="B801" s="4"/>
      <c r="E801" s="5"/>
      <c r="J801" s="4"/>
      <c r="K801" s="4"/>
      <c r="L801" s="6" t="str">
        <f>IF(OR(B801="",G801=""),"",B801+IFERROR(VLOOKUP(G801,Listas!$D$2:$E$5,2,FALSE),0)/24)</f>
        <v/>
      </c>
      <c r="M801" s="7" t="str">
        <f>IF(OR(B801="",J801=""),"",ROUND((J801-B801)*24,1))</f>
        <v/>
      </c>
      <c r="N801" s="7" t="str">
        <f>IF(OR(B801="",K801=""),"",ROUND((K801-B801)*24,1))</f>
        <v/>
      </c>
    </row>
    <row r="802" spans="1:14" x14ac:dyDescent="0.25">
      <c r="A802" s="3"/>
      <c r="B802" s="4"/>
      <c r="E802" s="5"/>
      <c r="J802" s="4"/>
      <c r="K802" s="4"/>
      <c r="L802" s="6" t="str">
        <f>IF(OR(B802="",G802=""),"",B802+IFERROR(VLOOKUP(G802,Listas!$D$2:$E$5,2,FALSE),0)/24)</f>
        <v/>
      </c>
      <c r="M802" s="7" t="str">
        <f>IF(OR(B802="",J802=""),"",ROUND((J802-B802)*24,1))</f>
        <v/>
      </c>
      <c r="N802" s="7" t="str">
        <f>IF(OR(B802="",K802=""),"",ROUND((K802-B802)*24,1))</f>
        <v/>
      </c>
    </row>
    <row r="803" spans="1:14" x14ac:dyDescent="0.25">
      <c r="A803" s="3"/>
      <c r="B803" s="4"/>
      <c r="E803" s="5"/>
      <c r="J803" s="4"/>
      <c r="K803" s="4"/>
      <c r="L803" s="6" t="str">
        <f>IF(OR(B803="",G803=""),"",B803+IFERROR(VLOOKUP(G803,Listas!$D$2:$E$5,2,FALSE),0)/24)</f>
        <v/>
      </c>
      <c r="M803" s="7" t="str">
        <f>IF(OR(B803="",J803=""),"",ROUND((J803-B803)*24,1))</f>
        <v/>
      </c>
      <c r="N803" s="7" t="str">
        <f>IF(OR(B803="",K803=""),"",ROUND((K803-B803)*24,1))</f>
        <v/>
      </c>
    </row>
    <row r="804" spans="1:14" x14ac:dyDescent="0.25">
      <c r="A804" s="3"/>
      <c r="B804" s="4"/>
      <c r="E804" s="5"/>
      <c r="J804" s="4"/>
      <c r="K804" s="4"/>
      <c r="L804" s="6" t="str">
        <f>IF(OR(B804="",G804=""),"",B804+IFERROR(VLOOKUP(G804,Listas!$D$2:$E$5,2,FALSE),0)/24)</f>
        <v/>
      </c>
      <c r="M804" s="7" t="str">
        <f>IF(OR(B804="",J804=""),"",ROUND((J804-B804)*24,1))</f>
        <v/>
      </c>
      <c r="N804" s="7" t="str">
        <f>IF(OR(B804="",K804=""),"",ROUND((K804-B804)*24,1))</f>
        <v/>
      </c>
    </row>
    <row r="805" spans="1:14" x14ac:dyDescent="0.25">
      <c r="A805" s="3"/>
      <c r="B805" s="4"/>
      <c r="E805" s="5"/>
      <c r="J805" s="4"/>
      <c r="K805" s="4"/>
      <c r="L805" s="6" t="str">
        <f>IF(OR(B805="",G805=""),"",B805+IFERROR(VLOOKUP(G805,Listas!$D$2:$E$5,2,FALSE),0)/24)</f>
        <v/>
      </c>
      <c r="M805" s="7" t="str">
        <f>IF(OR(B805="",J805=""),"",ROUND((J805-B805)*24,1))</f>
        <v/>
      </c>
      <c r="N805" s="7" t="str">
        <f>IF(OR(B805="",K805=""),"",ROUND((K805-B805)*24,1))</f>
        <v/>
      </c>
    </row>
    <row r="806" spans="1:14" x14ac:dyDescent="0.25">
      <c r="A806" s="3"/>
      <c r="B806" s="4"/>
      <c r="E806" s="5"/>
      <c r="J806" s="4"/>
      <c r="K806" s="4"/>
      <c r="L806" s="6" t="str">
        <f>IF(OR(B806="",G806=""),"",B806+IFERROR(VLOOKUP(G806,Listas!$D$2:$E$5,2,FALSE),0)/24)</f>
        <v/>
      </c>
      <c r="M806" s="7" t="str">
        <f>IF(OR(B806="",J806=""),"",ROUND((J806-B806)*24,1))</f>
        <v/>
      </c>
      <c r="N806" s="7" t="str">
        <f>IF(OR(B806="",K806=""),"",ROUND((K806-B806)*24,1))</f>
        <v/>
      </c>
    </row>
    <row r="807" spans="1:14" x14ac:dyDescent="0.25">
      <c r="A807" s="3"/>
      <c r="B807" s="4"/>
      <c r="E807" s="5"/>
      <c r="J807" s="4"/>
      <c r="K807" s="4"/>
      <c r="L807" s="6" t="str">
        <f>IF(OR(B807="",G807=""),"",B807+IFERROR(VLOOKUP(G807,Listas!$D$2:$E$5,2,FALSE),0)/24)</f>
        <v/>
      </c>
      <c r="M807" s="7" t="str">
        <f>IF(OR(B807="",J807=""),"",ROUND((J807-B807)*24,1))</f>
        <v/>
      </c>
      <c r="N807" s="7" t="str">
        <f>IF(OR(B807="",K807=""),"",ROUND((K807-B807)*24,1))</f>
        <v/>
      </c>
    </row>
    <row r="808" spans="1:14" x14ac:dyDescent="0.25">
      <c r="A808" s="3"/>
      <c r="B808" s="4"/>
      <c r="E808" s="5"/>
      <c r="J808" s="4"/>
      <c r="K808" s="4"/>
      <c r="L808" s="6" t="str">
        <f>IF(OR(B808="",G808=""),"",B808+IFERROR(VLOOKUP(G808,Listas!$D$2:$E$5,2,FALSE),0)/24)</f>
        <v/>
      </c>
      <c r="M808" s="7" t="str">
        <f>IF(OR(B808="",J808=""),"",ROUND((J808-B808)*24,1))</f>
        <v/>
      </c>
      <c r="N808" s="7" t="str">
        <f>IF(OR(B808="",K808=""),"",ROUND((K808-B808)*24,1))</f>
        <v/>
      </c>
    </row>
    <row r="809" spans="1:14" x14ac:dyDescent="0.25">
      <c r="A809" s="3"/>
      <c r="B809" s="4"/>
      <c r="E809" s="5"/>
      <c r="J809" s="4"/>
      <c r="K809" s="4"/>
      <c r="L809" s="6" t="str">
        <f>IF(OR(B809="",G809=""),"",B809+IFERROR(VLOOKUP(G809,Listas!$D$2:$E$5,2,FALSE),0)/24)</f>
        <v/>
      </c>
      <c r="M809" s="7" t="str">
        <f>IF(OR(B809="",J809=""),"",ROUND((J809-B809)*24,1))</f>
        <v/>
      </c>
      <c r="N809" s="7" t="str">
        <f>IF(OR(B809="",K809=""),"",ROUND((K809-B809)*24,1))</f>
        <v/>
      </c>
    </row>
    <row r="810" spans="1:14" x14ac:dyDescent="0.25">
      <c r="A810" s="3"/>
      <c r="B810" s="4"/>
      <c r="E810" s="5"/>
      <c r="J810" s="4"/>
      <c r="K810" s="4"/>
      <c r="L810" s="6" t="str">
        <f>IF(OR(B810="",G810=""),"",B810+IFERROR(VLOOKUP(G810,Listas!$D$2:$E$5,2,FALSE),0)/24)</f>
        <v/>
      </c>
      <c r="M810" s="7" t="str">
        <f>IF(OR(B810="",J810=""),"",ROUND((J810-B810)*24,1))</f>
        <v/>
      </c>
      <c r="N810" s="7" t="str">
        <f>IF(OR(B810="",K810=""),"",ROUND((K810-B810)*24,1))</f>
        <v/>
      </c>
    </row>
    <row r="811" spans="1:14" x14ac:dyDescent="0.25">
      <c r="A811" s="3"/>
      <c r="B811" s="4"/>
      <c r="E811" s="5"/>
      <c r="J811" s="4"/>
      <c r="K811" s="4"/>
      <c r="L811" s="6" t="str">
        <f>IF(OR(B811="",G811=""),"",B811+IFERROR(VLOOKUP(G811,Listas!$D$2:$E$5,2,FALSE),0)/24)</f>
        <v/>
      </c>
      <c r="M811" s="7" t="str">
        <f>IF(OR(B811="",J811=""),"",ROUND((J811-B811)*24,1))</f>
        <v/>
      </c>
      <c r="N811" s="7" t="str">
        <f>IF(OR(B811="",K811=""),"",ROUND((K811-B811)*24,1))</f>
        <v/>
      </c>
    </row>
    <row r="812" spans="1:14" x14ac:dyDescent="0.25">
      <c r="A812" s="3"/>
      <c r="B812" s="4"/>
      <c r="E812" s="5"/>
      <c r="J812" s="4"/>
      <c r="K812" s="4"/>
      <c r="L812" s="6" t="str">
        <f>IF(OR(B812="",G812=""),"",B812+IFERROR(VLOOKUP(G812,Listas!$D$2:$E$5,2,FALSE),0)/24)</f>
        <v/>
      </c>
      <c r="M812" s="7" t="str">
        <f>IF(OR(B812="",J812=""),"",ROUND((J812-B812)*24,1))</f>
        <v/>
      </c>
      <c r="N812" s="7" t="str">
        <f>IF(OR(B812="",K812=""),"",ROUND((K812-B812)*24,1))</f>
        <v/>
      </c>
    </row>
    <row r="813" spans="1:14" x14ac:dyDescent="0.25">
      <c r="A813" s="3"/>
      <c r="B813" s="4"/>
      <c r="E813" s="5"/>
      <c r="J813" s="4"/>
      <c r="K813" s="4"/>
      <c r="L813" s="6" t="str">
        <f>IF(OR(B813="",G813=""),"",B813+IFERROR(VLOOKUP(G813,Listas!$D$2:$E$5,2,FALSE),0)/24)</f>
        <v/>
      </c>
      <c r="M813" s="7" t="str">
        <f>IF(OR(B813="",J813=""),"",ROUND((J813-B813)*24,1))</f>
        <v/>
      </c>
      <c r="N813" s="7" t="str">
        <f>IF(OR(B813="",K813=""),"",ROUND((K813-B813)*24,1))</f>
        <v/>
      </c>
    </row>
    <row r="814" spans="1:14" x14ac:dyDescent="0.25">
      <c r="A814" s="3"/>
      <c r="B814" s="4"/>
      <c r="E814" s="5"/>
      <c r="J814" s="4"/>
      <c r="K814" s="4"/>
      <c r="L814" s="6" t="str">
        <f>IF(OR(B814="",G814=""),"",B814+IFERROR(VLOOKUP(G814,Listas!$D$2:$E$5,2,FALSE),0)/24)</f>
        <v/>
      </c>
      <c r="M814" s="7" t="str">
        <f>IF(OR(B814="",J814=""),"",ROUND((J814-B814)*24,1))</f>
        <v/>
      </c>
      <c r="N814" s="7" t="str">
        <f>IF(OR(B814="",K814=""),"",ROUND((K814-B814)*24,1))</f>
        <v/>
      </c>
    </row>
    <row r="815" spans="1:14" x14ac:dyDescent="0.25">
      <c r="A815" s="3"/>
      <c r="B815" s="4"/>
      <c r="E815" s="5"/>
      <c r="J815" s="4"/>
      <c r="K815" s="4"/>
      <c r="L815" s="6" t="str">
        <f>IF(OR(B815="",G815=""),"",B815+IFERROR(VLOOKUP(G815,Listas!$D$2:$E$5,2,FALSE),0)/24)</f>
        <v/>
      </c>
      <c r="M815" s="7" t="str">
        <f>IF(OR(B815="",J815=""),"",ROUND((J815-B815)*24,1))</f>
        <v/>
      </c>
      <c r="N815" s="7" t="str">
        <f>IF(OR(B815="",K815=""),"",ROUND((K815-B815)*24,1))</f>
        <v/>
      </c>
    </row>
    <row r="816" spans="1:14" x14ac:dyDescent="0.25">
      <c r="A816" s="3"/>
      <c r="B816" s="4"/>
      <c r="E816" s="5"/>
      <c r="J816" s="4"/>
      <c r="K816" s="4"/>
      <c r="L816" s="6" t="str">
        <f>IF(OR(B816="",G816=""),"",B816+IFERROR(VLOOKUP(G816,Listas!$D$2:$E$5,2,FALSE),0)/24)</f>
        <v/>
      </c>
      <c r="M816" s="7" t="str">
        <f>IF(OR(B816="",J816=""),"",ROUND((J816-B816)*24,1))</f>
        <v/>
      </c>
      <c r="N816" s="7" t="str">
        <f>IF(OR(B816="",K816=""),"",ROUND((K816-B816)*24,1))</f>
        <v/>
      </c>
    </row>
    <row r="817" spans="1:14" x14ac:dyDescent="0.25">
      <c r="A817" s="3"/>
      <c r="B817" s="4"/>
      <c r="E817" s="5"/>
      <c r="J817" s="4"/>
      <c r="K817" s="4"/>
      <c r="L817" s="6" t="str">
        <f>IF(OR(B817="",G817=""),"",B817+IFERROR(VLOOKUP(G817,Listas!$D$2:$E$5,2,FALSE),0)/24)</f>
        <v/>
      </c>
      <c r="M817" s="7" t="str">
        <f>IF(OR(B817="",J817=""),"",ROUND((J817-B817)*24,1))</f>
        <v/>
      </c>
      <c r="N817" s="7" t="str">
        <f>IF(OR(B817="",K817=""),"",ROUND((K817-B817)*24,1))</f>
        <v/>
      </c>
    </row>
    <row r="818" spans="1:14" x14ac:dyDescent="0.25">
      <c r="A818" s="3"/>
      <c r="B818" s="4"/>
      <c r="E818" s="5"/>
      <c r="J818" s="4"/>
      <c r="K818" s="4"/>
      <c r="L818" s="6" t="str">
        <f>IF(OR(B818="",G818=""),"",B818+IFERROR(VLOOKUP(G818,Listas!$D$2:$E$5,2,FALSE),0)/24)</f>
        <v/>
      </c>
      <c r="M818" s="7" t="str">
        <f>IF(OR(B818="",J818=""),"",ROUND((J818-B818)*24,1))</f>
        <v/>
      </c>
      <c r="N818" s="7" t="str">
        <f>IF(OR(B818="",K818=""),"",ROUND((K818-B818)*24,1))</f>
        <v/>
      </c>
    </row>
    <row r="819" spans="1:14" x14ac:dyDescent="0.25">
      <c r="A819" s="3"/>
      <c r="B819" s="4"/>
      <c r="E819" s="5"/>
      <c r="J819" s="4"/>
      <c r="K819" s="4"/>
      <c r="L819" s="6" t="str">
        <f>IF(OR(B819="",G819=""),"",B819+IFERROR(VLOOKUP(G819,Listas!$D$2:$E$5,2,FALSE),0)/24)</f>
        <v/>
      </c>
      <c r="M819" s="7" t="str">
        <f>IF(OR(B819="",J819=""),"",ROUND((J819-B819)*24,1))</f>
        <v/>
      </c>
      <c r="N819" s="7" t="str">
        <f>IF(OR(B819="",K819=""),"",ROUND((K819-B819)*24,1))</f>
        <v/>
      </c>
    </row>
    <row r="820" spans="1:14" x14ac:dyDescent="0.25">
      <c r="A820" s="3"/>
      <c r="B820" s="4"/>
      <c r="E820" s="5"/>
      <c r="J820" s="4"/>
      <c r="K820" s="4"/>
      <c r="L820" s="6" t="str">
        <f>IF(OR(B820="",G820=""),"",B820+IFERROR(VLOOKUP(G820,Listas!$D$2:$E$5,2,FALSE),0)/24)</f>
        <v/>
      </c>
      <c r="M820" s="7" t="str">
        <f>IF(OR(B820="",J820=""),"",ROUND((J820-B820)*24,1))</f>
        <v/>
      </c>
      <c r="N820" s="7" t="str">
        <f>IF(OR(B820="",K820=""),"",ROUND((K820-B820)*24,1))</f>
        <v/>
      </c>
    </row>
    <row r="821" spans="1:14" x14ac:dyDescent="0.25">
      <c r="A821" s="3"/>
      <c r="B821" s="4"/>
      <c r="E821" s="5"/>
      <c r="J821" s="4"/>
      <c r="K821" s="4"/>
      <c r="L821" s="6" t="str">
        <f>IF(OR(B821="",G821=""),"",B821+IFERROR(VLOOKUP(G821,Listas!$D$2:$E$5,2,FALSE),0)/24)</f>
        <v/>
      </c>
      <c r="M821" s="7" t="str">
        <f>IF(OR(B821="",J821=""),"",ROUND((J821-B821)*24,1))</f>
        <v/>
      </c>
      <c r="N821" s="7" t="str">
        <f>IF(OR(B821="",K821=""),"",ROUND((K821-B821)*24,1))</f>
        <v/>
      </c>
    </row>
    <row r="822" spans="1:14" x14ac:dyDescent="0.25">
      <c r="A822" s="3"/>
      <c r="B822" s="4"/>
      <c r="E822" s="5"/>
      <c r="J822" s="4"/>
      <c r="K822" s="4"/>
      <c r="L822" s="6" t="str">
        <f>IF(OR(B822="",G822=""),"",B822+IFERROR(VLOOKUP(G822,Listas!$D$2:$E$5,2,FALSE),0)/24)</f>
        <v/>
      </c>
      <c r="M822" s="7" t="str">
        <f>IF(OR(B822="",J822=""),"",ROUND((J822-B822)*24,1))</f>
        <v/>
      </c>
      <c r="N822" s="7" t="str">
        <f>IF(OR(B822="",K822=""),"",ROUND((K822-B822)*24,1))</f>
        <v/>
      </c>
    </row>
    <row r="823" spans="1:14" x14ac:dyDescent="0.25">
      <c r="A823" s="3"/>
      <c r="B823" s="4"/>
      <c r="E823" s="5"/>
      <c r="J823" s="4"/>
      <c r="K823" s="4"/>
      <c r="L823" s="6" t="str">
        <f>IF(OR(B823="",G823=""),"",B823+IFERROR(VLOOKUP(G823,Listas!$D$2:$E$5,2,FALSE),0)/24)</f>
        <v/>
      </c>
      <c r="M823" s="7" t="str">
        <f>IF(OR(B823="",J823=""),"",ROUND((J823-B823)*24,1))</f>
        <v/>
      </c>
      <c r="N823" s="7" t="str">
        <f>IF(OR(B823="",K823=""),"",ROUND((K823-B823)*24,1))</f>
        <v/>
      </c>
    </row>
    <row r="824" spans="1:14" x14ac:dyDescent="0.25">
      <c r="A824" s="3"/>
      <c r="B824" s="4"/>
      <c r="E824" s="5"/>
      <c r="J824" s="4"/>
      <c r="K824" s="4"/>
      <c r="L824" s="6" t="str">
        <f>IF(OR(B824="",G824=""),"",B824+IFERROR(VLOOKUP(G824,Listas!$D$2:$E$5,2,FALSE),0)/24)</f>
        <v/>
      </c>
      <c r="M824" s="7" t="str">
        <f>IF(OR(B824="",J824=""),"",ROUND((J824-B824)*24,1))</f>
        <v/>
      </c>
      <c r="N824" s="7" t="str">
        <f>IF(OR(B824="",K824=""),"",ROUND((K824-B824)*24,1))</f>
        <v/>
      </c>
    </row>
    <row r="825" spans="1:14" x14ac:dyDescent="0.25">
      <c r="A825" s="3"/>
      <c r="B825" s="4"/>
      <c r="E825" s="5"/>
      <c r="J825" s="4"/>
      <c r="K825" s="4"/>
      <c r="L825" s="6" t="str">
        <f>IF(OR(B825="",G825=""),"",B825+IFERROR(VLOOKUP(G825,Listas!$D$2:$E$5,2,FALSE),0)/24)</f>
        <v/>
      </c>
      <c r="M825" s="7" t="str">
        <f>IF(OR(B825="",J825=""),"",ROUND((J825-B825)*24,1))</f>
        <v/>
      </c>
      <c r="N825" s="7" t="str">
        <f>IF(OR(B825="",K825=""),"",ROUND((K825-B825)*24,1))</f>
        <v/>
      </c>
    </row>
    <row r="826" spans="1:14" x14ac:dyDescent="0.25">
      <c r="A826" s="3"/>
      <c r="B826" s="4"/>
      <c r="E826" s="5"/>
      <c r="J826" s="4"/>
      <c r="K826" s="4"/>
      <c r="L826" s="6" t="str">
        <f>IF(OR(B826="",G826=""),"",B826+IFERROR(VLOOKUP(G826,Listas!$D$2:$E$5,2,FALSE),0)/24)</f>
        <v/>
      </c>
      <c r="M826" s="7" t="str">
        <f>IF(OR(B826="",J826=""),"",ROUND((J826-B826)*24,1))</f>
        <v/>
      </c>
      <c r="N826" s="7" t="str">
        <f>IF(OR(B826="",K826=""),"",ROUND((K826-B826)*24,1))</f>
        <v/>
      </c>
    </row>
    <row r="827" spans="1:14" x14ac:dyDescent="0.25">
      <c r="A827" s="3"/>
      <c r="B827" s="4"/>
      <c r="E827" s="5"/>
      <c r="J827" s="4"/>
      <c r="K827" s="4"/>
      <c r="L827" s="6" t="str">
        <f>IF(OR(B827="",G827=""),"",B827+IFERROR(VLOOKUP(G827,Listas!$D$2:$E$5,2,FALSE),0)/24)</f>
        <v/>
      </c>
      <c r="M827" s="7" t="str">
        <f>IF(OR(B827="",J827=""),"",ROUND((J827-B827)*24,1))</f>
        <v/>
      </c>
      <c r="N827" s="7" t="str">
        <f>IF(OR(B827="",K827=""),"",ROUND((K827-B827)*24,1))</f>
        <v/>
      </c>
    </row>
    <row r="828" spans="1:14" x14ac:dyDescent="0.25">
      <c r="A828" s="3"/>
      <c r="B828" s="4"/>
      <c r="E828" s="5"/>
      <c r="J828" s="4"/>
      <c r="K828" s="4"/>
      <c r="L828" s="6" t="str">
        <f>IF(OR(B828="",G828=""),"",B828+IFERROR(VLOOKUP(G828,Listas!$D$2:$E$5,2,FALSE),0)/24)</f>
        <v/>
      </c>
      <c r="M828" s="7" t="str">
        <f>IF(OR(B828="",J828=""),"",ROUND((J828-B828)*24,1))</f>
        <v/>
      </c>
      <c r="N828" s="7" t="str">
        <f>IF(OR(B828="",K828=""),"",ROUND((K828-B828)*24,1))</f>
        <v/>
      </c>
    </row>
    <row r="829" spans="1:14" x14ac:dyDescent="0.25">
      <c r="A829" s="3"/>
      <c r="B829" s="4"/>
      <c r="E829" s="5"/>
      <c r="J829" s="4"/>
      <c r="K829" s="4"/>
      <c r="L829" s="6" t="str">
        <f>IF(OR(B829="",G829=""),"",B829+IFERROR(VLOOKUP(G829,Listas!$D$2:$E$5,2,FALSE),0)/24)</f>
        <v/>
      </c>
      <c r="M829" s="7" t="str">
        <f>IF(OR(B829="",J829=""),"",ROUND((J829-B829)*24,1))</f>
        <v/>
      </c>
      <c r="N829" s="7" t="str">
        <f>IF(OR(B829="",K829=""),"",ROUND((K829-B829)*24,1))</f>
        <v/>
      </c>
    </row>
    <row r="830" spans="1:14" x14ac:dyDescent="0.25">
      <c r="A830" s="3"/>
      <c r="B830" s="4"/>
      <c r="E830" s="5"/>
      <c r="J830" s="4"/>
      <c r="K830" s="4"/>
      <c r="L830" s="6" t="str">
        <f>IF(OR(B830="",G830=""),"",B830+IFERROR(VLOOKUP(G830,Listas!$D$2:$E$5,2,FALSE),0)/24)</f>
        <v/>
      </c>
      <c r="M830" s="7" t="str">
        <f>IF(OR(B830="",J830=""),"",ROUND((J830-B830)*24,1))</f>
        <v/>
      </c>
      <c r="N830" s="7" t="str">
        <f>IF(OR(B830="",K830=""),"",ROUND((K830-B830)*24,1))</f>
        <v/>
      </c>
    </row>
    <row r="831" spans="1:14" x14ac:dyDescent="0.25">
      <c r="A831" s="3"/>
      <c r="B831" s="4"/>
      <c r="E831" s="5"/>
      <c r="J831" s="4"/>
      <c r="K831" s="4"/>
      <c r="L831" s="6" t="str">
        <f>IF(OR(B831="",G831=""),"",B831+IFERROR(VLOOKUP(G831,Listas!$D$2:$E$5,2,FALSE),0)/24)</f>
        <v/>
      </c>
      <c r="M831" s="7" t="str">
        <f>IF(OR(B831="",J831=""),"",ROUND((J831-B831)*24,1))</f>
        <v/>
      </c>
      <c r="N831" s="7" t="str">
        <f>IF(OR(B831="",K831=""),"",ROUND((K831-B831)*24,1))</f>
        <v/>
      </c>
    </row>
    <row r="832" spans="1:14" x14ac:dyDescent="0.25">
      <c r="A832" s="3"/>
      <c r="B832" s="4"/>
      <c r="E832" s="5"/>
      <c r="J832" s="4"/>
      <c r="K832" s="4"/>
      <c r="L832" s="6" t="str">
        <f>IF(OR(B832="",G832=""),"",B832+IFERROR(VLOOKUP(G832,Listas!$D$2:$E$5,2,FALSE),0)/24)</f>
        <v/>
      </c>
      <c r="M832" s="7" t="str">
        <f>IF(OR(B832="",J832=""),"",ROUND((J832-B832)*24,1))</f>
        <v/>
      </c>
      <c r="N832" s="7" t="str">
        <f>IF(OR(B832="",K832=""),"",ROUND((K832-B832)*24,1))</f>
        <v/>
      </c>
    </row>
    <row r="833" spans="1:14" x14ac:dyDescent="0.25">
      <c r="A833" s="3"/>
      <c r="B833" s="4"/>
      <c r="E833" s="5"/>
      <c r="J833" s="4"/>
      <c r="K833" s="4"/>
      <c r="L833" s="6" t="str">
        <f>IF(OR(B833="",G833=""),"",B833+IFERROR(VLOOKUP(G833,Listas!$D$2:$E$5,2,FALSE),0)/24)</f>
        <v/>
      </c>
      <c r="M833" s="7" t="str">
        <f>IF(OR(B833="",J833=""),"",ROUND((J833-B833)*24,1))</f>
        <v/>
      </c>
      <c r="N833" s="7" t="str">
        <f>IF(OR(B833="",K833=""),"",ROUND((K833-B833)*24,1))</f>
        <v/>
      </c>
    </row>
    <row r="834" spans="1:14" x14ac:dyDescent="0.25">
      <c r="A834" s="3"/>
      <c r="B834" s="4"/>
      <c r="E834" s="5"/>
      <c r="J834" s="4"/>
      <c r="K834" s="4"/>
      <c r="L834" s="6" t="str">
        <f>IF(OR(B834="",G834=""),"",B834+IFERROR(VLOOKUP(G834,Listas!$D$2:$E$5,2,FALSE),0)/24)</f>
        <v/>
      </c>
      <c r="M834" s="7" t="str">
        <f>IF(OR(B834="",J834=""),"",ROUND((J834-B834)*24,1))</f>
        <v/>
      </c>
      <c r="N834" s="7" t="str">
        <f>IF(OR(B834="",K834=""),"",ROUND((K834-B834)*24,1))</f>
        <v/>
      </c>
    </row>
    <row r="835" spans="1:14" x14ac:dyDescent="0.25">
      <c r="A835" s="3"/>
      <c r="B835" s="4"/>
      <c r="E835" s="5"/>
      <c r="J835" s="4"/>
      <c r="K835" s="4"/>
      <c r="L835" s="6" t="str">
        <f>IF(OR(B835="",G835=""),"",B835+IFERROR(VLOOKUP(G835,Listas!$D$2:$E$5,2,FALSE),0)/24)</f>
        <v/>
      </c>
      <c r="M835" s="7" t="str">
        <f>IF(OR(B835="",J835=""),"",ROUND((J835-B835)*24,1))</f>
        <v/>
      </c>
      <c r="N835" s="7" t="str">
        <f>IF(OR(B835="",K835=""),"",ROUND((K835-B835)*24,1))</f>
        <v/>
      </c>
    </row>
    <row r="836" spans="1:14" x14ac:dyDescent="0.25">
      <c r="A836" s="3"/>
      <c r="B836" s="4"/>
      <c r="E836" s="5"/>
      <c r="J836" s="4"/>
      <c r="K836" s="4"/>
      <c r="L836" s="6" t="str">
        <f>IF(OR(B836="",G836=""),"",B836+IFERROR(VLOOKUP(G836,Listas!$D$2:$E$5,2,FALSE),0)/24)</f>
        <v/>
      </c>
      <c r="M836" s="7" t="str">
        <f>IF(OR(B836="",J836=""),"",ROUND((J836-B836)*24,1))</f>
        <v/>
      </c>
      <c r="N836" s="7" t="str">
        <f>IF(OR(B836="",K836=""),"",ROUND((K836-B836)*24,1))</f>
        <v/>
      </c>
    </row>
    <row r="837" spans="1:14" x14ac:dyDescent="0.25">
      <c r="A837" s="3"/>
      <c r="B837" s="4"/>
      <c r="E837" s="5"/>
      <c r="J837" s="4"/>
      <c r="K837" s="4"/>
      <c r="L837" s="6" t="str">
        <f>IF(OR(B837="",G837=""),"",B837+IFERROR(VLOOKUP(G837,Listas!$D$2:$E$5,2,FALSE),0)/24)</f>
        <v/>
      </c>
      <c r="M837" s="7" t="str">
        <f>IF(OR(B837="",J837=""),"",ROUND((J837-B837)*24,1))</f>
        <v/>
      </c>
      <c r="N837" s="7" t="str">
        <f>IF(OR(B837="",K837=""),"",ROUND((K837-B837)*24,1))</f>
        <v/>
      </c>
    </row>
    <row r="838" spans="1:14" x14ac:dyDescent="0.25">
      <c r="A838" s="3"/>
      <c r="B838" s="4"/>
      <c r="E838" s="5"/>
      <c r="J838" s="4"/>
      <c r="K838" s="4"/>
      <c r="L838" s="6" t="str">
        <f>IF(OR(B838="",G838=""),"",B838+IFERROR(VLOOKUP(G838,Listas!$D$2:$E$5,2,FALSE),0)/24)</f>
        <v/>
      </c>
      <c r="M838" s="7" t="str">
        <f>IF(OR(B838="",J838=""),"",ROUND((J838-B838)*24,1))</f>
        <v/>
      </c>
      <c r="N838" s="7" t="str">
        <f>IF(OR(B838="",K838=""),"",ROUND((K838-B838)*24,1))</f>
        <v/>
      </c>
    </row>
    <row r="839" spans="1:14" x14ac:dyDescent="0.25">
      <c r="A839" s="3"/>
      <c r="B839" s="4"/>
      <c r="E839" s="5"/>
      <c r="J839" s="4"/>
      <c r="K839" s="4"/>
      <c r="L839" s="6" t="str">
        <f>IF(OR(B839="",G839=""),"",B839+IFERROR(VLOOKUP(G839,Listas!$D$2:$E$5,2,FALSE),0)/24)</f>
        <v/>
      </c>
      <c r="M839" s="7" t="str">
        <f>IF(OR(B839="",J839=""),"",ROUND((J839-B839)*24,1))</f>
        <v/>
      </c>
      <c r="N839" s="7" t="str">
        <f>IF(OR(B839="",K839=""),"",ROUND((K839-B839)*24,1))</f>
        <v/>
      </c>
    </row>
    <row r="840" spans="1:14" x14ac:dyDescent="0.25">
      <c r="A840" s="3"/>
      <c r="B840" s="4"/>
      <c r="E840" s="5"/>
      <c r="J840" s="4"/>
      <c r="K840" s="4"/>
      <c r="L840" s="6" t="str">
        <f>IF(OR(B840="",G840=""),"",B840+IFERROR(VLOOKUP(G840,Listas!$D$2:$E$5,2,FALSE),0)/24)</f>
        <v/>
      </c>
      <c r="M840" s="7" t="str">
        <f>IF(OR(B840="",J840=""),"",ROUND((J840-B840)*24,1))</f>
        <v/>
      </c>
      <c r="N840" s="7" t="str">
        <f>IF(OR(B840="",K840=""),"",ROUND((K840-B840)*24,1))</f>
        <v/>
      </c>
    </row>
    <row r="841" spans="1:14" x14ac:dyDescent="0.25">
      <c r="A841" s="3"/>
      <c r="B841" s="4"/>
      <c r="E841" s="5"/>
      <c r="J841" s="4"/>
      <c r="K841" s="4"/>
      <c r="L841" s="6" t="str">
        <f>IF(OR(B841="",G841=""),"",B841+IFERROR(VLOOKUP(G841,Listas!$D$2:$E$5,2,FALSE),0)/24)</f>
        <v/>
      </c>
      <c r="M841" s="7" t="str">
        <f>IF(OR(B841="",J841=""),"",ROUND((J841-B841)*24,1))</f>
        <v/>
      </c>
      <c r="N841" s="7" t="str">
        <f>IF(OR(B841="",K841=""),"",ROUND((K841-B841)*24,1))</f>
        <v/>
      </c>
    </row>
    <row r="842" spans="1:14" x14ac:dyDescent="0.25">
      <c r="A842" s="3"/>
      <c r="B842" s="4"/>
      <c r="E842" s="5"/>
      <c r="J842" s="4"/>
      <c r="K842" s="4"/>
      <c r="L842" s="6" t="str">
        <f>IF(OR(B842="",G842=""),"",B842+IFERROR(VLOOKUP(G842,Listas!$D$2:$E$5,2,FALSE),0)/24)</f>
        <v/>
      </c>
      <c r="M842" s="7" t="str">
        <f>IF(OR(B842="",J842=""),"",ROUND((J842-B842)*24,1))</f>
        <v/>
      </c>
      <c r="N842" s="7" t="str">
        <f>IF(OR(B842="",K842=""),"",ROUND((K842-B842)*24,1))</f>
        <v/>
      </c>
    </row>
    <row r="843" spans="1:14" x14ac:dyDescent="0.25">
      <c r="A843" s="3"/>
      <c r="B843" s="4"/>
      <c r="E843" s="5"/>
      <c r="J843" s="4"/>
      <c r="K843" s="4"/>
      <c r="L843" s="6" t="str">
        <f>IF(OR(B843="",G843=""),"",B843+IFERROR(VLOOKUP(G843,Listas!$D$2:$E$5,2,FALSE),0)/24)</f>
        <v/>
      </c>
      <c r="M843" s="7" t="str">
        <f>IF(OR(B843="",J843=""),"",ROUND((J843-B843)*24,1))</f>
        <v/>
      </c>
      <c r="N843" s="7" t="str">
        <f>IF(OR(B843="",K843=""),"",ROUND((K843-B843)*24,1))</f>
        <v/>
      </c>
    </row>
    <row r="844" spans="1:14" x14ac:dyDescent="0.25">
      <c r="A844" s="3"/>
      <c r="B844" s="4"/>
      <c r="E844" s="5"/>
      <c r="J844" s="4"/>
      <c r="K844" s="4"/>
      <c r="L844" s="6" t="str">
        <f>IF(OR(B844="",G844=""),"",B844+IFERROR(VLOOKUP(G844,Listas!$D$2:$E$5,2,FALSE),0)/24)</f>
        <v/>
      </c>
      <c r="M844" s="7" t="str">
        <f>IF(OR(B844="",J844=""),"",ROUND((J844-B844)*24,1))</f>
        <v/>
      </c>
      <c r="N844" s="7" t="str">
        <f>IF(OR(B844="",K844=""),"",ROUND((K844-B844)*24,1))</f>
        <v/>
      </c>
    </row>
    <row r="845" spans="1:14" x14ac:dyDescent="0.25">
      <c r="A845" s="3"/>
      <c r="B845" s="4"/>
      <c r="E845" s="5"/>
      <c r="J845" s="4"/>
      <c r="K845" s="4"/>
      <c r="L845" s="6" t="str">
        <f>IF(OR(B845="",G845=""),"",B845+IFERROR(VLOOKUP(G845,Listas!$D$2:$E$5,2,FALSE),0)/24)</f>
        <v/>
      </c>
      <c r="M845" s="7" t="str">
        <f>IF(OR(B845="",J845=""),"",ROUND((J845-B845)*24,1))</f>
        <v/>
      </c>
      <c r="N845" s="7" t="str">
        <f>IF(OR(B845="",K845=""),"",ROUND((K845-B845)*24,1))</f>
        <v/>
      </c>
    </row>
    <row r="846" spans="1:14" x14ac:dyDescent="0.25">
      <c r="A846" s="3"/>
      <c r="B846" s="4"/>
      <c r="E846" s="5"/>
      <c r="J846" s="4"/>
      <c r="K846" s="4"/>
      <c r="L846" s="6" t="str">
        <f>IF(OR(B846="",G846=""),"",B846+IFERROR(VLOOKUP(G846,Listas!$D$2:$E$5,2,FALSE),0)/24)</f>
        <v/>
      </c>
      <c r="M846" s="7" t="str">
        <f>IF(OR(B846="",J846=""),"",ROUND((J846-B846)*24,1))</f>
        <v/>
      </c>
      <c r="N846" s="7" t="str">
        <f>IF(OR(B846="",K846=""),"",ROUND((K846-B846)*24,1))</f>
        <v/>
      </c>
    </row>
    <row r="847" spans="1:14" x14ac:dyDescent="0.25">
      <c r="A847" s="3"/>
      <c r="B847" s="4"/>
      <c r="E847" s="5"/>
      <c r="J847" s="4"/>
      <c r="K847" s="4"/>
      <c r="L847" s="6" t="str">
        <f>IF(OR(B847="",G847=""),"",B847+IFERROR(VLOOKUP(G847,Listas!$D$2:$E$5,2,FALSE),0)/24)</f>
        <v/>
      </c>
      <c r="M847" s="7" t="str">
        <f>IF(OR(B847="",J847=""),"",ROUND((J847-B847)*24,1))</f>
        <v/>
      </c>
      <c r="N847" s="7" t="str">
        <f>IF(OR(B847="",K847=""),"",ROUND((K847-B847)*24,1))</f>
        <v/>
      </c>
    </row>
    <row r="848" spans="1:14" x14ac:dyDescent="0.25">
      <c r="A848" s="3"/>
      <c r="B848" s="4"/>
      <c r="E848" s="5"/>
      <c r="J848" s="4"/>
      <c r="K848" s="4"/>
      <c r="L848" s="6" t="str">
        <f>IF(OR(B848="",G848=""),"",B848+IFERROR(VLOOKUP(G848,Listas!$D$2:$E$5,2,FALSE),0)/24)</f>
        <v/>
      </c>
      <c r="M848" s="7" t="str">
        <f>IF(OR(B848="",J848=""),"",ROUND((J848-B848)*24,1))</f>
        <v/>
      </c>
      <c r="N848" s="7" t="str">
        <f>IF(OR(B848="",K848=""),"",ROUND((K848-B848)*24,1))</f>
        <v/>
      </c>
    </row>
    <row r="849" spans="1:14" x14ac:dyDescent="0.25">
      <c r="A849" s="3"/>
      <c r="B849" s="4"/>
      <c r="E849" s="5"/>
      <c r="J849" s="4"/>
      <c r="K849" s="4"/>
      <c r="L849" s="6" t="str">
        <f>IF(OR(B849="",G849=""),"",B849+IFERROR(VLOOKUP(G849,Listas!$D$2:$E$5,2,FALSE),0)/24)</f>
        <v/>
      </c>
      <c r="M849" s="7" t="str">
        <f>IF(OR(B849="",J849=""),"",ROUND((J849-B849)*24,1))</f>
        <v/>
      </c>
      <c r="N849" s="7" t="str">
        <f>IF(OR(B849="",K849=""),"",ROUND((K849-B849)*24,1))</f>
        <v/>
      </c>
    </row>
    <row r="850" spans="1:14" x14ac:dyDescent="0.25">
      <c r="A850" s="3"/>
      <c r="B850" s="4"/>
      <c r="E850" s="5"/>
      <c r="J850" s="4"/>
      <c r="K850" s="4"/>
      <c r="L850" s="6" t="str">
        <f>IF(OR(B850="",G850=""),"",B850+IFERROR(VLOOKUP(G850,Listas!$D$2:$E$5,2,FALSE),0)/24)</f>
        <v/>
      </c>
      <c r="M850" s="7" t="str">
        <f>IF(OR(B850="",J850=""),"",ROUND((J850-B850)*24,1))</f>
        <v/>
      </c>
      <c r="N850" s="7" t="str">
        <f>IF(OR(B850="",K850=""),"",ROUND((K850-B850)*24,1))</f>
        <v/>
      </c>
    </row>
    <row r="851" spans="1:14" x14ac:dyDescent="0.25">
      <c r="A851" s="3"/>
      <c r="B851" s="4"/>
      <c r="E851" s="5"/>
      <c r="J851" s="4"/>
      <c r="K851" s="4"/>
      <c r="L851" s="6" t="str">
        <f>IF(OR(B851="",G851=""),"",B851+IFERROR(VLOOKUP(G851,Listas!$D$2:$E$5,2,FALSE),0)/24)</f>
        <v/>
      </c>
      <c r="M851" s="7" t="str">
        <f>IF(OR(B851="",J851=""),"",ROUND((J851-B851)*24,1))</f>
        <v/>
      </c>
      <c r="N851" s="7" t="str">
        <f>IF(OR(B851="",K851=""),"",ROUND((K851-B851)*24,1))</f>
        <v/>
      </c>
    </row>
    <row r="852" spans="1:14" x14ac:dyDescent="0.25">
      <c r="A852" s="3"/>
      <c r="B852" s="4"/>
      <c r="E852" s="5"/>
      <c r="J852" s="4"/>
      <c r="K852" s="4"/>
      <c r="L852" s="6" t="str">
        <f>IF(OR(B852="",G852=""),"",B852+IFERROR(VLOOKUP(G852,Listas!$D$2:$E$5,2,FALSE),0)/24)</f>
        <v/>
      </c>
      <c r="M852" s="7" t="str">
        <f>IF(OR(B852="",J852=""),"",ROUND((J852-B852)*24,1))</f>
        <v/>
      </c>
      <c r="N852" s="7" t="str">
        <f>IF(OR(B852="",K852=""),"",ROUND((K852-B852)*24,1))</f>
        <v/>
      </c>
    </row>
    <row r="853" spans="1:14" x14ac:dyDescent="0.25">
      <c r="A853" s="3"/>
      <c r="B853" s="4"/>
      <c r="E853" s="5"/>
      <c r="J853" s="4"/>
      <c r="K853" s="4"/>
      <c r="L853" s="6" t="str">
        <f>IF(OR(B853="",G853=""),"",B853+IFERROR(VLOOKUP(G853,Listas!$D$2:$E$5,2,FALSE),0)/24)</f>
        <v/>
      </c>
      <c r="M853" s="7" t="str">
        <f>IF(OR(B853="",J853=""),"",ROUND((J853-B853)*24,1))</f>
        <v/>
      </c>
      <c r="N853" s="7" t="str">
        <f>IF(OR(B853="",K853=""),"",ROUND((K853-B853)*24,1))</f>
        <v/>
      </c>
    </row>
    <row r="854" spans="1:14" x14ac:dyDescent="0.25">
      <c r="A854" s="3"/>
      <c r="B854" s="4"/>
      <c r="E854" s="5"/>
      <c r="J854" s="4"/>
      <c r="K854" s="4"/>
      <c r="L854" s="6" t="str">
        <f>IF(OR(B854="",G854=""),"",B854+IFERROR(VLOOKUP(G854,Listas!$D$2:$E$5,2,FALSE),0)/24)</f>
        <v/>
      </c>
      <c r="M854" s="7" t="str">
        <f>IF(OR(B854="",J854=""),"",ROUND((J854-B854)*24,1))</f>
        <v/>
      </c>
      <c r="N854" s="7" t="str">
        <f>IF(OR(B854="",K854=""),"",ROUND((K854-B854)*24,1))</f>
        <v/>
      </c>
    </row>
    <row r="855" spans="1:14" x14ac:dyDescent="0.25">
      <c r="A855" s="3"/>
      <c r="B855" s="4"/>
      <c r="E855" s="5"/>
      <c r="J855" s="4"/>
      <c r="K855" s="4"/>
      <c r="L855" s="6" t="str">
        <f>IF(OR(B855="",G855=""),"",B855+IFERROR(VLOOKUP(G855,Listas!$D$2:$E$5,2,FALSE),0)/24)</f>
        <v/>
      </c>
      <c r="M855" s="7" t="str">
        <f>IF(OR(B855="",J855=""),"",ROUND((J855-B855)*24,1))</f>
        <v/>
      </c>
      <c r="N855" s="7" t="str">
        <f>IF(OR(B855="",K855=""),"",ROUND((K855-B855)*24,1))</f>
        <v/>
      </c>
    </row>
    <row r="856" spans="1:14" x14ac:dyDescent="0.25">
      <c r="A856" s="3"/>
      <c r="B856" s="4"/>
      <c r="E856" s="5"/>
      <c r="J856" s="4"/>
      <c r="K856" s="4"/>
      <c r="L856" s="6" t="str">
        <f>IF(OR(B856="",G856=""),"",B856+IFERROR(VLOOKUP(G856,Listas!$D$2:$E$5,2,FALSE),0)/24)</f>
        <v/>
      </c>
      <c r="M856" s="7" t="str">
        <f>IF(OR(B856="",J856=""),"",ROUND((J856-B856)*24,1))</f>
        <v/>
      </c>
      <c r="N856" s="7" t="str">
        <f>IF(OR(B856="",K856=""),"",ROUND((K856-B856)*24,1))</f>
        <v/>
      </c>
    </row>
    <row r="857" spans="1:14" x14ac:dyDescent="0.25">
      <c r="A857" s="3"/>
      <c r="B857" s="4"/>
      <c r="E857" s="5"/>
      <c r="J857" s="4"/>
      <c r="K857" s="4"/>
      <c r="L857" s="6" t="str">
        <f>IF(OR(B857="",G857=""),"",B857+IFERROR(VLOOKUP(G857,Listas!$D$2:$E$5,2,FALSE),0)/24)</f>
        <v/>
      </c>
      <c r="M857" s="7" t="str">
        <f>IF(OR(B857="",J857=""),"",ROUND((J857-B857)*24,1))</f>
        <v/>
      </c>
      <c r="N857" s="7" t="str">
        <f>IF(OR(B857="",K857=""),"",ROUND((K857-B857)*24,1))</f>
        <v/>
      </c>
    </row>
    <row r="858" spans="1:14" x14ac:dyDescent="0.25">
      <c r="A858" s="3"/>
      <c r="B858" s="4"/>
      <c r="E858" s="5"/>
      <c r="J858" s="4"/>
      <c r="K858" s="4"/>
      <c r="L858" s="6" t="str">
        <f>IF(OR(B858="",G858=""),"",B858+IFERROR(VLOOKUP(G858,Listas!$D$2:$E$5,2,FALSE),0)/24)</f>
        <v/>
      </c>
      <c r="M858" s="7" t="str">
        <f>IF(OR(B858="",J858=""),"",ROUND((J858-B858)*24,1))</f>
        <v/>
      </c>
      <c r="N858" s="7" t="str">
        <f>IF(OR(B858="",K858=""),"",ROUND((K858-B858)*24,1))</f>
        <v/>
      </c>
    </row>
    <row r="859" spans="1:14" x14ac:dyDescent="0.25">
      <c r="A859" s="3"/>
      <c r="B859" s="4"/>
      <c r="E859" s="5"/>
      <c r="J859" s="4"/>
      <c r="K859" s="4"/>
      <c r="L859" s="6" t="str">
        <f>IF(OR(B859="",G859=""),"",B859+IFERROR(VLOOKUP(G859,Listas!$D$2:$E$5,2,FALSE),0)/24)</f>
        <v/>
      </c>
      <c r="M859" s="7" t="str">
        <f>IF(OR(B859="",J859=""),"",ROUND((J859-B859)*24,1))</f>
        <v/>
      </c>
      <c r="N859" s="7" t="str">
        <f>IF(OR(B859="",K859=""),"",ROUND((K859-B859)*24,1))</f>
        <v/>
      </c>
    </row>
    <row r="860" spans="1:14" x14ac:dyDescent="0.25">
      <c r="A860" s="3"/>
      <c r="B860" s="4"/>
      <c r="E860" s="5"/>
      <c r="J860" s="4"/>
      <c r="K860" s="4"/>
      <c r="L860" s="6" t="str">
        <f>IF(OR(B860="",G860=""),"",B860+IFERROR(VLOOKUP(G860,Listas!$D$2:$E$5,2,FALSE),0)/24)</f>
        <v/>
      </c>
      <c r="M860" s="7" t="str">
        <f>IF(OR(B860="",J860=""),"",ROUND((J860-B860)*24,1))</f>
        <v/>
      </c>
      <c r="N860" s="7" t="str">
        <f>IF(OR(B860="",K860=""),"",ROUND((K860-B860)*24,1))</f>
        <v/>
      </c>
    </row>
    <row r="861" spans="1:14" x14ac:dyDescent="0.25">
      <c r="A861" s="3"/>
      <c r="B861" s="4"/>
      <c r="E861" s="5"/>
      <c r="J861" s="4"/>
      <c r="K861" s="4"/>
      <c r="L861" s="6" t="str">
        <f>IF(OR(B861="",G861=""),"",B861+IFERROR(VLOOKUP(G861,Listas!$D$2:$E$5,2,FALSE),0)/24)</f>
        <v/>
      </c>
      <c r="M861" s="7" t="str">
        <f>IF(OR(B861="",J861=""),"",ROUND((J861-B861)*24,1))</f>
        <v/>
      </c>
      <c r="N861" s="7" t="str">
        <f>IF(OR(B861="",K861=""),"",ROUND((K861-B861)*24,1))</f>
        <v/>
      </c>
    </row>
    <row r="862" spans="1:14" x14ac:dyDescent="0.25">
      <c r="A862" s="3"/>
      <c r="B862" s="4"/>
      <c r="E862" s="5"/>
      <c r="J862" s="4"/>
      <c r="K862" s="4"/>
      <c r="L862" s="6" t="str">
        <f>IF(OR(B862="",G862=""),"",B862+IFERROR(VLOOKUP(G862,Listas!$D$2:$E$5,2,FALSE),0)/24)</f>
        <v/>
      </c>
      <c r="M862" s="7" t="str">
        <f>IF(OR(B862="",J862=""),"",ROUND((J862-B862)*24,1))</f>
        <v/>
      </c>
      <c r="N862" s="7" t="str">
        <f>IF(OR(B862="",K862=""),"",ROUND((K862-B862)*24,1))</f>
        <v/>
      </c>
    </row>
    <row r="863" spans="1:14" x14ac:dyDescent="0.25">
      <c r="A863" s="3"/>
      <c r="B863" s="4"/>
      <c r="E863" s="5"/>
      <c r="J863" s="4"/>
      <c r="K863" s="4"/>
      <c r="L863" s="6" t="str">
        <f>IF(OR(B863="",G863=""),"",B863+IFERROR(VLOOKUP(G863,Listas!$D$2:$E$5,2,FALSE),0)/24)</f>
        <v/>
      </c>
      <c r="M863" s="7" t="str">
        <f>IF(OR(B863="",J863=""),"",ROUND((J863-B863)*24,1))</f>
        <v/>
      </c>
      <c r="N863" s="7" t="str">
        <f>IF(OR(B863="",K863=""),"",ROUND((K863-B863)*24,1))</f>
        <v/>
      </c>
    </row>
    <row r="864" spans="1:14" x14ac:dyDescent="0.25">
      <c r="A864" s="3"/>
      <c r="B864" s="4"/>
      <c r="E864" s="5"/>
      <c r="J864" s="4"/>
      <c r="K864" s="4"/>
      <c r="L864" s="6" t="str">
        <f>IF(OR(B864="",G864=""),"",B864+IFERROR(VLOOKUP(G864,Listas!$D$2:$E$5,2,FALSE),0)/24)</f>
        <v/>
      </c>
      <c r="M864" s="7" t="str">
        <f>IF(OR(B864="",J864=""),"",ROUND((J864-B864)*24,1))</f>
        <v/>
      </c>
      <c r="N864" s="7" t="str">
        <f>IF(OR(B864="",K864=""),"",ROUND((K864-B864)*24,1))</f>
        <v/>
      </c>
    </row>
    <row r="865" spans="1:14" x14ac:dyDescent="0.25">
      <c r="A865" s="3"/>
      <c r="B865" s="4"/>
      <c r="E865" s="5"/>
      <c r="J865" s="4"/>
      <c r="K865" s="4"/>
      <c r="L865" s="6" t="str">
        <f>IF(OR(B865="",G865=""),"",B865+IFERROR(VLOOKUP(G865,Listas!$D$2:$E$5,2,FALSE),0)/24)</f>
        <v/>
      </c>
      <c r="M865" s="7" t="str">
        <f>IF(OR(B865="",J865=""),"",ROUND((J865-B865)*24,1))</f>
        <v/>
      </c>
      <c r="N865" s="7" t="str">
        <f>IF(OR(B865="",K865=""),"",ROUND((K865-B865)*24,1))</f>
        <v/>
      </c>
    </row>
    <row r="866" spans="1:14" x14ac:dyDescent="0.25">
      <c r="A866" s="3"/>
      <c r="B866" s="4"/>
      <c r="E866" s="5"/>
      <c r="J866" s="4"/>
      <c r="K866" s="4"/>
      <c r="L866" s="6" t="str">
        <f>IF(OR(B866="",G866=""),"",B866+IFERROR(VLOOKUP(G866,Listas!$D$2:$E$5,2,FALSE),0)/24)</f>
        <v/>
      </c>
      <c r="M866" s="7" t="str">
        <f>IF(OR(B866="",J866=""),"",ROUND((J866-B866)*24,1))</f>
        <v/>
      </c>
      <c r="N866" s="7" t="str">
        <f>IF(OR(B866="",K866=""),"",ROUND((K866-B866)*24,1))</f>
        <v/>
      </c>
    </row>
    <row r="867" spans="1:14" x14ac:dyDescent="0.25">
      <c r="A867" s="3"/>
      <c r="B867" s="4"/>
      <c r="E867" s="5"/>
      <c r="J867" s="4"/>
      <c r="K867" s="4"/>
      <c r="L867" s="6" t="str">
        <f>IF(OR(B867="",G867=""),"",B867+IFERROR(VLOOKUP(G867,Listas!$D$2:$E$5,2,FALSE),0)/24)</f>
        <v/>
      </c>
      <c r="M867" s="7" t="str">
        <f>IF(OR(B867="",J867=""),"",ROUND((J867-B867)*24,1))</f>
        <v/>
      </c>
      <c r="N867" s="7" t="str">
        <f>IF(OR(B867="",K867=""),"",ROUND((K867-B867)*24,1))</f>
        <v/>
      </c>
    </row>
    <row r="868" spans="1:14" x14ac:dyDescent="0.25">
      <c r="A868" s="3"/>
      <c r="B868" s="4"/>
      <c r="E868" s="5"/>
      <c r="J868" s="4"/>
      <c r="K868" s="4"/>
      <c r="L868" s="6" t="str">
        <f>IF(OR(B868="",G868=""),"",B868+IFERROR(VLOOKUP(G868,Listas!$D$2:$E$5,2,FALSE),0)/24)</f>
        <v/>
      </c>
      <c r="M868" s="7" t="str">
        <f>IF(OR(B868="",J868=""),"",ROUND((J868-B868)*24,1))</f>
        <v/>
      </c>
      <c r="N868" s="7" t="str">
        <f>IF(OR(B868="",K868=""),"",ROUND((K868-B868)*24,1))</f>
        <v/>
      </c>
    </row>
    <row r="869" spans="1:14" x14ac:dyDescent="0.25">
      <c r="A869" s="3"/>
      <c r="B869" s="4"/>
      <c r="E869" s="5"/>
      <c r="J869" s="4"/>
      <c r="K869" s="4"/>
      <c r="L869" s="6" t="str">
        <f>IF(OR(B869="",G869=""),"",B869+IFERROR(VLOOKUP(G869,Listas!$D$2:$E$5,2,FALSE),0)/24)</f>
        <v/>
      </c>
      <c r="M869" s="7" t="str">
        <f>IF(OR(B869="",J869=""),"",ROUND((J869-B869)*24,1))</f>
        <v/>
      </c>
      <c r="N869" s="7" t="str">
        <f>IF(OR(B869="",K869=""),"",ROUND((K869-B869)*24,1))</f>
        <v/>
      </c>
    </row>
    <row r="870" spans="1:14" x14ac:dyDescent="0.25">
      <c r="A870" s="3"/>
      <c r="B870" s="4"/>
      <c r="E870" s="5"/>
      <c r="J870" s="4"/>
      <c r="K870" s="4"/>
      <c r="L870" s="6" t="str">
        <f>IF(OR(B870="",G870=""),"",B870+IFERROR(VLOOKUP(G870,Listas!$D$2:$E$5,2,FALSE),0)/24)</f>
        <v/>
      </c>
      <c r="M870" s="7" t="str">
        <f>IF(OR(B870="",J870=""),"",ROUND((J870-B870)*24,1))</f>
        <v/>
      </c>
      <c r="N870" s="7" t="str">
        <f>IF(OR(B870="",K870=""),"",ROUND((K870-B870)*24,1))</f>
        <v/>
      </c>
    </row>
    <row r="871" spans="1:14" x14ac:dyDescent="0.25">
      <c r="A871" s="3"/>
      <c r="B871" s="4"/>
      <c r="E871" s="5"/>
      <c r="J871" s="4"/>
      <c r="K871" s="4"/>
      <c r="L871" s="6" t="str">
        <f>IF(OR(B871="",G871=""),"",B871+IFERROR(VLOOKUP(G871,Listas!$D$2:$E$5,2,FALSE),0)/24)</f>
        <v/>
      </c>
      <c r="M871" s="7" t="str">
        <f>IF(OR(B871="",J871=""),"",ROUND((J871-B871)*24,1))</f>
        <v/>
      </c>
      <c r="N871" s="7" t="str">
        <f>IF(OR(B871="",K871=""),"",ROUND((K871-B871)*24,1))</f>
        <v/>
      </c>
    </row>
    <row r="872" spans="1:14" x14ac:dyDescent="0.25">
      <c r="A872" s="3"/>
      <c r="B872" s="4"/>
      <c r="E872" s="5"/>
      <c r="J872" s="4"/>
      <c r="K872" s="4"/>
      <c r="L872" s="6" t="str">
        <f>IF(OR(B872="",G872=""),"",B872+IFERROR(VLOOKUP(G872,Listas!$D$2:$E$5,2,FALSE),0)/24)</f>
        <v/>
      </c>
      <c r="M872" s="7" t="str">
        <f>IF(OR(B872="",J872=""),"",ROUND((J872-B872)*24,1))</f>
        <v/>
      </c>
      <c r="N872" s="7" t="str">
        <f>IF(OR(B872="",K872=""),"",ROUND((K872-B872)*24,1))</f>
        <v/>
      </c>
    </row>
    <row r="873" spans="1:14" x14ac:dyDescent="0.25">
      <c r="A873" s="3"/>
      <c r="B873" s="4"/>
      <c r="E873" s="5"/>
      <c r="J873" s="4"/>
      <c r="K873" s="4"/>
      <c r="L873" s="6" t="str">
        <f>IF(OR(B873="",G873=""),"",B873+IFERROR(VLOOKUP(G873,Listas!$D$2:$E$5,2,FALSE),0)/24)</f>
        <v/>
      </c>
      <c r="M873" s="7" t="str">
        <f>IF(OR(B873="",J873=""),"",ROUND((J873-B873)*24,1))</f>
        <v/>
      </c>
      <c r="N873" s="7" t="str">
        <f>IF(OR(B873="",K873=""),"",ROUND((K873-B873)*24,1))</f>
        <v/>
      </c>
    </row>
    <row r="874" spans="1:14" x14ac:dyDescent="0.25">
      <c r="A874" s="3"/>
      <c r="B874" s="4"/>
      <c r="E874" s="5"/>
      <c r="J874" s="4"/>
      <c r="K874" s="4"/>
      <c r="L874" s="6" t="str">
        <f>IF(OR(B874="",G874=""),"",B874+IFERROR(VLOOKUP(G874,Listas!$D$2:$E$5,2,FALSE),0)/24)</f>
        <v/>
      </c>
      <c r="M874" s="7" t="str">
        <f>IF(OR(B874="",J874=""),"",ROUND((J874-B874)*24,1))</f>
        <v/>
      </c>
      <c r="N874" s="7" t="str">
        <f>IF(OR(B874="",K874=""),"",ROUND((K874-B874)*24,1))</f>
        <v/>
      </c>
    </row>
    <row r="875" spans="1:14" x14ac:dyDescent="0.25">
      <c r="A875" s="3"/>
      <c r="B875" s="4"/>
      <c r="E875" s="5"/>
      <c r="J875" s="4"/>
      <c r="K875" s="4"/>
      <c r="L875" s="6" t="str">
        <f>IF(OR(B875="",G875=""),"",B875+IFERROR(VLOOKUP(G875,Listas!$D$2:$E$5,2,FALSE),0)/24)</f>
        <v/>
      </c>
      <c r="M875" s="7" t="str">
        <f>IF(OR(B875="",J875=""),"",ROUND((J875-B875)*24,1))</f>
        <v/>
      </c>
      <c r="N875" s="7" t="str">
        <f>IF(OR(B875="",K875=""),"",ROUND((K875-B875)*24,1))</f>
        <v/>
      </c>
    </row>
    <row r="876" spans="1:14" x14ac:dyDescent="0.25">
      <c r="A876" s="3"/>
      <c r="B876" s="4"/>
      <c r="E876" s="5"/>
      <c r="J876" s="4"/>
      <c r="K876" s="4"/>
      <c r="L876" s="6" t="str">
        <f>IF(OR(B876="",G876=""),"",B876+IFERROR(VLOOKUP(G876,Listas!$D$2:$E$5,2,FALSE),0)/24)</f>
        <v/>
      </c>
      <c r="M876" s="7" t="str">
        <f>IF(OR(B876="",J876=""),"",ROUND((J876-B876)*24,1))</f>
        <v/>
      </c>
      <c r="N876" s="7" t="str">
        <f>IF(OR(B876="",K876=""),"",ROUND((K876-B876)*24,1))</f>
        <v/>
      </c>
    </row>
    <row r="877" spans="1:14" x14ac:dyDescent="0.25">
      <c r="A877" s="3"/>
      <c r="B877" s="4"/>
      <c r="E877" s="5"/>
      <c r="J877" s="4"/>
      <c r="K877" s="4"/>
      <c r="L877" s="6" t="str">
        <f>IF(OR(B877="",G877=""),"",B877+IFERROR(VLOOKUP(G877,Listas!$D$2:$E$5,2,FALSE),0)/24)</f>
        <v/>
      </c>
      <c r="M877" s="7" t="str">
        <f>IF(OR(B877="",J877=""),"",ROUND((J877-B877)*24,1))</f>
        <v/>
      </c>
      <c r="N877" s="7" t="str">
        <f>IF(OR(B877="",K877=""),"",ROUND((K877-B877)*24,1))</f>
        <v/>
      </c>
    </row>
    <row r="878" spans="1:14" x14ac:dyDescent="0.25">
      <c r="A878" s="3"/>
      <c r="B878" s="4"/>
      <c r="E878" s="5"/>
      <c r="J878" s="4"/>
      <c r="K878" s="4"/>
      <c r="L878" s="6" t="str">
        <f>IF(OR(B878="",G878=""),"",B878+IFERROR(VLOOKUP(G878,Listas!$D$2:$E$5,2,FALSE),0)/24)</f>
        <v/>
      </c>
      <c r="M878" s="7" t="str">
        <f>IF(OR(B878="",J878=""),"",ROUND((J878-B878)*24,1))</f>
        <v/>
      </c>
      <c r="N878" s="7" t="str">
        <f>IF(OR(B878="",K878=""),"",ROUND((K878-B878)*24,1))</f>
        <v/>
      </c>
    </row>
    <row r="879" spans="1:14" x14ac:dyDescent="0.25">
      <c r="A879" s="3"/>
      <c r="B879" s="4"/>
      <c r="E879" s="5"/>
      <c r="J879" s="4"/>
      <c r="K879" s="4"/>
      <c r="L879" s="6" t="str">
        <f>IF(OR(B879="",G879=""),"",B879+IFERROR(VLOOKUP(G879,Listas!$D$2:$E$5,2,FALSE),0)/24)</f>
        <v/>
      </c>
      <c r="M879" s="7" t="str">
        <f>IF(OR(B879="",J879=""),"",ROUND((J879-B879)*24,1))</f>
        <v/>
      </c>
      <c r="N879" s="7" t="str">
        <f>IF(OR(B879="",K879=""),"",ROUND((K879-B879)*24,1))</f>
        <v/>
      </c>
    </row>
    <row r="880" spans="1:14" x14ac:dyDescent="0.25">
      <c r="A880" s="3"/>
      <c r="B880" s="4"/>
      <c r="E880" s="5"/>
      <c r="J880" s="4"/>
      <c r="K880" s="4"/>
      <c r="L880" s="6" t="str">
        <f>IF(OR(B880="",G880=""),"",B880+IFERROR(VLOOKUP(G880,Listas!$D$2:$E$5,2,FALSE),0)/24)</f>
        <v/>
      </c>
      <c r="M880" s="7" t="str">
        <f>IF(OR(B880="",J880=""),"",ROUND((J880-B880)*24,1))</f>
        <v/>
      </c>
      <c r="N880" s="7" t="str">
        <f>IF(OR(B880="",K880=""),"",ROUND((K880-B880)*24,1))</f>
        <v/>
      </c>
    </row>
    <row r="881" spans="1:14" x14ac:dyDescent="0.25">
      <c r="A881" s="3"/>
      <c r="B881" s="4"/>
      <c r="E881" s="5"/>
      <c r="J881" s="4"/>
      <c r="K881" s="4"/>
      <c r="L881" s="6" t="str">
        <f>IF(OR(B881="",G881=""),"",B881+IFERROR(VLOOKUP(G881,Listas!$D$2:$E$5,2,FALSE),0)/24)</f>
        <v/>
      </c>
      <c r="M881" s="7" t="str">
        <f>IF(OR(B881="",J881=""),"",ROUND((J881-B881)*24,1))</f>
        <v/>
      </c>
      <c r="N881" s="7" t="str">
        <f>IF(OR(B881="",K881=""),"",ROUND((K881-B881)*24,1))</f>
        <v/>
      </c>
    </row>
    <row r="882" spans="1:14" x14ac:dyDescent="0.25">
      <c r="A882" s="3"/>
      <c r="B882" s="4"/>
      <c r="E882" s="5"/>
      <c r="J882" s="4"/>
      <c r="K882" s="4"/>
      <c r="L882" s="6" t="str">
        <f>IF(OR(B882="",G882=""),"",B882+IFERROR(VLOOKUP(G882,Listas!$D$2:$E$5,2,FALSE),0)/24)</f>
        <v/>
      </c>
      <c r="M882" s="7" t="str">
        <f>IF(OR(B882="",J882=""),"",ROUND((J882-B882)*24,1))</f>
        <v/>
      </c>
      <c r="N882" s="7" t="str">
        <f>IF(OR(B882="",K882=""),"",ROUND((K882-B882)*24,1))</f>
        <v/>
      </c>
    </row>
    <row r="883" spans="1:14" x14ac:dyDescent="0.25">
      <c r="A883" s="3"/>
      <c r="B883" s="4"/>
      <c r="E883" s="5"/>
      <c r="J883" s="4"/>
      <c r="K883" s="4"/>
      <c r="L883" s="6" t="str">
        <f>IF(OR(B883="",G883=""),"",B883+IFERROR(VLOOKUP(G883,Listas!$D$2:$E$5,2,FALSE),0)/24)</f>
        <v/>
      </c>
      <c r="M883" s="7" t="str">
        <f>IF(OR(B883="",J883=""),"",ROUND((J883-B883)*24,1))</f>
        <v/>
      </c>
      <c r="N883" s="7" t="str">
        <f>IF(OR(B883="",K883=""),"",ROUND((K883-B883)*24,1))</f>
        <v/>
      </c>
    </row>
    <row r="884" spans="1:14" x14ac:dyDescent="0.25">
      <c r="A884" s="3"/>
      <c r="B884" s="4"/>
      <c r="E884" s="5"/>
      <c r="J884" s="4"/>
      <c r="K884" s="4"/>
      <c r="L884" s="6" t="str">
        <f>IF(OR(B884="",G884=""),"",B884+IFERROR(VLOOKUP(G884,Listas!$D$2:$E$5,2,FALSE),0)/24)</f>
        <v/>
      </c>
      <c r="M884" s="7" t="str">
        <f>IF(OR(B884="",J884=""),"",ROUND((J884-B884)*24,1))</f>
        <v/>
      </c>
      <c r="N884" s="7" t="str">
        <f>IF(OR(B884="",K884=""),"",ROUND((K884-B884)*24,1))</f>
        <v/>
      </c>
    </row>
    <row r="885" spans="1:14" x14ac:dyDescent="0.25">
      <c r="A885" s="3"/>
      <c r="B885" s="4"/>
      <c r="E885" s="5"/>
      <c r="J885" s="4"/>
      <c r="K885" s="4"/>
      <c r="L885" s="6" t="str">
        <f>IF(OR(B885="",G885=""),"",B885+IFERROR(VLOOKUP(G885,Listas!$D$2:$E$5,2,FALSE),0)/24)</f>
        <v/>
      </c>
      <c r="M885" s="7" t="str">
        <f>IF(OR(B885="",J885=""),"",ROUND((J885-B885)*24,1))</f>
        <v/>
      </c>
      <c r="N885" s="7" t="str">
        <f>IF(OR(B885="",K885=""),"",ROUND((K885-B885)*24,1))</f>
        <v/>
      </c>
    </row>
    <row r="886" spans="1:14" x14ac:dyDescent="0.25">
      <c r="A886" s="3"/>
      <c r="B886" s="4"/>
      <c r="E886" s="5"/>
      <c r="J886" s="4"/>
      <c r="K886" s="4"/>
      <c r="L886" s="6" t="str">
        <f>IF(OR(B886="",G886=""),"",B886+IFERROR(VLOOKUP(G886,Listas!$D$2:$E$5,2,FALSE),0)/24)</f>
        <v/>
      </c>
      <c r="M886" s="7" t="str">
        <f>IF(OR(B886="",J886=""),"",ROUND((J886-B886)*24,1))</f>
        <v/>
      </c>
      <c r="N886" s="7" t="str">
        <f>IF(OR(B886="",K886=""),"",ROUND((K886-B886)*24,1))</f>
        <v/>
      </c>
    </row>
    <row r="887" spans="1:14" x14ac:dyDescent="0.25">
      <c r="A887" s="3"/>
      <c r="B887" s="4"/>
      <c r="E887" s="5"/>
      <c r="J887" s="4"/>
      <c r="K887" s="4"/>
      <c r="L887" s="6" t="str">
        <f>IF(OR(B887="",G887=""),"",B887+IFERROR(VLOOKUP(G887,Listas!$D$2:$E$5,2,FALSE),0)/24)</f>
        <v/>
      </c>
      <c r="M887" s="7" t="str">
        <f>IF(OR(B887="",J887=""),"",ROUND((J887-B887)*24,1))</f>
        <v/>
      </c>
      <c r="N887" s="7" t="str">
        <f>IF(OR(B887="",K887=""),"",ROUND((K887-B887)*24,1))</f>
        <v/>
      </c>
    </row>
    <row r="888" spans="1:14" x14ac:dyDescent="0.25">
      <c r="A888" s="3"/>
      <c r="B888" s="4"/>
      <c r="E888" s="5"/>
      <c r="J888" s="4"/>
      <c r="K888" s="4"/>
      <c r="L888" s="6" t="str">
        <f>IF(OR(B888="",G888=""),"",B888+IFERROR(VLOOKUP(G888,Listas!$D$2:$E$5,2,FALSE),0)/24)</f>
        <v/>
      </c>
      <c r="M888" s="7" t="str">
        <f>IF(OR(B888="",J888=""),"",ROUND((J888-B888)*24,1))</f>
        <v/>
      </c>
      <c r="N888" s="7" t="str">
        <f>IF(OR(B888="",K888=""),"",ROUND((K888-B888)*24,1))</f>
        <v/>
      </c>
    </row>
    <row r="889" spans="1:14" x14ac:dyDescent="0.25">
      <c r="A889" s="3"/>
      <c r="B889" s="4"/>
      <c r="E889" s="5"/>
      <c r="J889" s="4"/>
      <c r="K889" s="4"/>
      <c r="L889" s="6" t="str">
        <f>IF(OR(B889="",G889=""),"",B889+IFERROR(VLOOKUP(G889,Listas!$D$2:$E$5,2,FALSE),0)/24)</f>
        <v/>
      </c>
      <c r="M889" s="7" t="str">
        <f>IF(OR(B889="",J889=""),"",ROUND((J889-B889)*24,1))</f>
        <v/>
      </c>
      <c r="N889" s="7" t="str">
        <f>IF(OR(B889="",K889=""),"",ROUND((K889-B889)*24,1))</f>
        <v/>
      </c>
    </row>
    <row r="890" spans="1:14" x14ac:dyDescent="0.25">
      <c r="A890" s="3"/>
      <c r="B890" s="4"/>
      <c r="E890" s="5"/>
      <c r="J890" s="4"/>
      <c r="K890" s="4"/>
      <c r="L890" s="6" t="str">
        <f>IF(OR(B890="",G890=""),"",B890+IFERROR(VLOOKUP(G890,Listas!$D$2:$E$5,2,FALSE),0)/24)</f>
        <v/>
      </c>
      <c r="M890" s="7" t="str">
        <f>IF(OR(B890="",J890=""),"",ROUND((J890-B890)*24,1))</f>
        <v/>
      </c>
      <c r="N890" s="7" t="str">
        <f>IF(OR(B890="",K890=""),"",ROUND((K890-B890)*24,1))</f>
        <v/>
      </c>
    </row>
    <row r="891" spans="1:14" x14ac:dyDescent="0.25">
      <c r="A891" s="3"/>
      <c r="B891" s="4"/>
      <c r="E891" s="5"/>
      <c r="J891" s="4"/>
      <c r="K891" s="4"/>
      <c r="L891" s="6" t="str">
        <f>IF(OR(B891="",G891=""),"",B891+IFERROR(VLOOKUP(G891,Listas!$D$2:$E$5,2,FALSE),0)/24)</f>
        <v/>
      </c>
      <c r="M891" s="7" t="str">
        <f>IF(OR(B891="",J891=""),"",ROUND((J891-B891)*24,1))</f>
        <v/>
      </c>
      <c r="N891" s="7" t="str">
        <f>IF(OR(B891="",K891=""),"",ROUND((K891-B891)*24,1))</f>
        <v/>
      </c>
    </row>
    <row r="892" spans="1:14" x14ac:dyDescent="0.25">
      <c r="A892" s="3"/>
      <c r="B892" s="4"/>
      <c r="E892" s="5"/>
      <c r="J892" s="4"/>
      <c r="K892" s="4"/>
      <c r="L892" s="6" t="str">
        <f>IF(OR(B892="",G892=""),"",B892+IFERROR(VLOOKUP(G892,Listas!$D$2:$E$5,2,FALSE),0)/24)</f>
        <v/>
      </c>
      <c r="M892" s="7" t="str">
        <f>IF(OR(B892="",J892=""),"",ROUND((J892-B892)*24,1))</f>
        <v/>
      </c>
      <c r="N892" s="7" t="str">
        <f>IF(OR(B892="",K892=""),"",ROUND((K892-B892)*24,1))</f>
        <v/>
      </c>
    </row>
    <row r="893" spans="1:14" x14ac:dyDescent="0.25">
      <c r="A893" s="3"/>
      <c r="B893" s="4"/>
      <c r="E893" s="5"/>
      <c r="J893" s="4"/>
      <c r="K893" s="4"/>
      <c r="L893" s="6" t="str">
        <f>IF(OR(B893="",G893=""),"",B893+IFERROR(VLOOKUP(G893,Listas!$D$2:$E$5,2,FALSE),0)/24)</f>
        <v/>
      </c>
      <c r="M893" s="7" t="str">
        <f>IF(OR(B893="",J893=""),"",ROUND((J893-B893)*24,1))</f>
        <v/>
      </c>
      <c r="N893" s="7" t="str">
        <f>IF(OR(B893="",K893=""),"",ROUND((K893-B893)*24,1))</f>
        <v/>
      </c>
    </row>
    <row r="894" spans="1:14" x14ac:dyDescent="0.25">
      <c r="A894" s="3"/>
      <c r="B894" s="4"/>
      <c r="E894" s="5"/>
      <c r="J894" s="4"/>
      <c r="K894" s="4"/>
      <c r="L894" s="6" t="str">
        <f>IF(OR(B894="",G894=""),"",B894+IFERROR(VLOOKUP(G894,Listas!$D$2:$E$5,2,FALSE),0)/24)</f>
        <v/>
      </c>
      <c r="M894" s="7" t="str">
        <f>IF(OR(B894="",J894=""),"",ROUND((J894-B894)*24,1))</f>
        <v/>
      </c>
      <c r="N894" s="7" t="str">
        <f>IF(OR(B894="",K894=""),"",ROUND((K894-B894)*24,1))</f>
        <v/>
      </c>
    </row>
    <row r="895" spans="1:14" x14ac:dyDescent="0.25">
      <c r="A895" s="3"/>
      <c r="B895" s="4"/>
      <c r="E895" s="5"/>
      <c r="J895" s="4"/>
      <c r="K895" s="4"/>
      <c r="L895" s="6" t="str">
        <f>IF(OR(B895="",G895=""),"",B895+IFERROR(VLOOKUP(G895,Listas!$D$2:$E$5,2,FALSE),0)/24)</f>
        <v/>
      </c>
      <c r="M895" s="7" t="str">
        <f>IF(OR(B895="",J895=""),"",ROUND((J895-B895)*24,1))</f>
        <v/>
      </c>
      <c r="N895" s="7" t="str">
        <f>IF(OR(B895="",K895=""),"",ROUND((K895-B895)*24,1))</f>
        <v/>
      </c>
    </row>
    <row r="896" spans="1:14" x14ac:dyDescent="0.25">
      <c r="A896" s="3"/>
      <c r="B896" s="4"/>
      <c r="E896" s="5"/>
      <c r="J896" s="4"/>
      <c r="K896" s="4"/>
      <c r="L896" s="6" t="str">
        <f>IF(OR(B896="",G896=""),"",B896+IFERROR(VLOOKUP(G896,Listas!$D$2:$E$5,2,FALSE),0)/24)</f>
        <v/>
      </c>
      <c r="M896" s="7" t="str">
        <f>IF(OR(B896="",J896=""),"",ROUND((J896-B896)*24,1))</f>
        <v/>
      </c>
      <c r="N896" s="7" t="str">
        <f>IF(OR(B896="",K896=""),"",ROUND((K896-B896)*24,1))</f>
        <v/>
      </c>
    </row>
    <row r="897" spans="1:14" x14ac:dyDescent="0.25">
      <c r="A897" s="3"/>
      <c r="B897" s="4"/>
      <c r="E897" s="5"/>
      <c r="J897" s="4"/>
      <c r="K897" s="4"/>
      <c r="L897" s="6" t="str">
        <f>IF(OR(B897="",G897=""),"",B897+IFERROR(VLOOKUP(G897,Listas!$D$2:$E$5,2,FALSE),0)/24)</f>
        <v/>
      </c>
      <c r="M897" s="7" t="str">
        <f>IF(OR(B897="",J897=""),"",ROUND((J897-B897)*24,1))</f>
        <v/>
      </c>
      <c r="N897" s="7" t="str">
        <f>IF(OR(B897="",K897=""),"",ROUND((K897-B897)*24,1))</f>
        <v/>
      </c>
    </row>
    <row r="898" spans="1:14" x14ac:dyDescent="0.25">
      <c r="A898" s="3"/>
      <c r="B898" s="4"/>
      <c r="E898" s="5"/>
      <c r="J898" s="4"/>
      <c r="K898" s="4"/>
      <c r="L898" s="6" t="str">
        <f>IF(OR(B898="",G898=""),"",B898+IFERROR(VLOOKUP(G898,Listas!$D$2:$E$5,2,FALSE),0)/24)</f>
        <v/>
      </c>
      <c r="M898" s="7" t="str">
        <f>IF(OR(B898="",J898=""),"",ROUND((J898-B898)*24,1))</f>
        <v/>
      </c>
      <c r="N898" s="7" t="str">
        <f>IF(OR(B898="",K898=""),"",ROUND((K898-B898)*24,1))</f>
        <v/>
      </c>
    </row>
    <row r="899" spans="1:14" x14ac:dyDescent="0.25">
      <c r="A899" s="3"/>
      <c r="B899" s="4"/>
      <c r="E899" s="5"/>
      <c r="J899" s="4"/>
      <c r="K899" s="4"/>
      <c r="L899" s="6" t="str">
        <f>IF(OR(B899="",G899=""),"",B899+IFERROR(VLOOKUP(G899,Listas!$D$2:$E$5,2,FALSE),0)/24)</f>
        <v/>
      </c>
      <c r="M899" s="7" t="str">
        <f>IF(OR(B899="",J899=""),"",ROUND((J899-B899)*24,1))</f>
        <v/>
      </c>
      <c r="N899" s="7" t="str">
        <f>IF(OR(B899="",K899=""),"",ROUND((K899-B899)*24,1))</f>
        <v/>
      </c>
    </row>
    <row r="900" spans="1:14" x14ac:dyDescent="0.25">
      <c r="A900" s="3"/>
      <c r="B900" s="4"/>
      <c r="E900" s="5"/>
      <c r="J900" s="4"/>
      <c r="K900" s="4"/>
      <c r="L900" s="6" t="str">
        <f>IF(OR(B900="",G900=""),"",B900+IFERROR(VLOOKUP(G900,Listas!$D$2:$E$5,2,FALSE),0)/24)</f>
        <v/>
      </c>
      <c r="M900" s="7" t="str">
        <f>IF(OR(B900="",J900=""),"",ROUND((J900-B900)*24,1))</f>
        <v/>
      </c>
      <c r="N900" s="7" t="str">
        <f>IF(OR(B900="",K900=""),"",ROUND((K900-B900)*24,1))</f>
        <v/>
      </c>
    </row>
    <row r="901" spans="1:14" x14ac:dyDescent="0.25">
      <c r="A901" s="3"/>
      <c r="B901" s="4"/>
      <c r="E901" s="5"/>
      <c r="J901" s="4"/>
      <c r="K901" s="4"/>
      <c r="L901" s="6" t="str">
        <f>IF(OR(B901="",G901=""),"",B901+IFERROR(VLOOKUP(G901,Listas!$D$2:$E$5,2,FALSE),0)/24)</f>
        <v/>
      </c>
      <c r="M901" s="7" t="str">
        <f>IF(OR(B901="",J901=""),"",ROUND((J901-B901)*24,1))</f>
        <v/>
      </c>
      <c r="N901" s="7" t="str">
        <f>IF(OR(B901="",K901=""),"",ROUND((K901-B901)*24,1))</f>
        <v/>
      </c>
    </row>
    <row r="902" spans="1:14" x14ac:dyDescent="0.25">
      <c r="A902" s="3"/>
      <c r="B902" s="4"/>
      <c r="E902" s="5"/>
      <c r="J902" s="4"/>
      <c r="K902" s="4"/>
      <c r="L902" s="6" t="str">
        <f>IF(OR(B902="",G902=""),"",B902+IFERROR(VLOOKUP(G902,Listas!$D$2:$E$5,2,FALSE),0)/24)</f>
        <v/>
      </c>
      <c r="M902" s="7" t="str">
        <f>IF(OR(B902="",J902=""),"",ROUND((J902-B902)*24,1))</f>
        <v/>
      </c>
      <c r="N902" s="7" t="str">
        <f>IF(OR(B902="",K902=""),"",ROUND((K902-B902)*24,1))</f>
        <v/>
      </c>
    </row>
    <row r="903" spans="1:14" x14ac:dyDescent="0.25">
      <c r="A903" s="3"/>
      <c r="B903" s="4"/>
      <c r="E903" s="5"/>
      <c r="J903" s="4"/>
      <c r="K903" s="4"/>
      <c r="L903" s="6" t="str">
        <f>IF(OR(B903="",G903=""),"",B903+IFERROR(VLOOKUP(G903,Listas!$D$2:$E$5,2,FALSE),0)/24)</f>
        <v/>
      </c>
      <c r="M903" s="7" t="str">
        <f>IF(OR(B903="",J903=""),"",ROUND((J903-B903)*24,1))</f>
        <v/>
      </c>
      <c r="N903" s="7" t="str">
        <f>IF(OR(B903="",K903=""),"",ROUND((K903-B903)*24,1))</f>
        <v/>
      </c>
    </row>
    <row r="904" spans="1:14" x14ac:dyDescent="0.25">
      <c r="A904" s="3"/>
      <c r="B904" s="4"/>
      <c r="E904" s="5"/>
      <c r="J904" s="4"/>
      <c r="K904" s="4"/>
      <c r="L904" s="6" t="str">
        <f>IF(OR(B904="",G904=""),"",B904+IFERROR(VLOOKUP(G904,Listas!$D$2:$E$5,2,FALSE),0)/24)</f>
        <v/>
      </c>
      <c r="M904" s="7" t="str">
        <f>IF(OR(B904="",J904=""),"",ROUND((J904-B904)*24,1))</f>
        <v/>
      </c>
      <c r="N904" s="7" t="str">
        <f>IF(OR(B904="",K904=""),"",ROUND((K904-B904)*24,1))</f>
        <v/>
      </c>
    </row>
    <row r="905" spans="1:14" x14ac:dyDescent="0.25">
      <c r="A905" s="3"/>
      <c r="B905" s="4"/>
      <c r="E905" s="5"/>
      <c r="J905" s="4"/>
      <c r="K905" s="4"/>
      <c r="L905" s="6" t="str">
        <f>IF(OR(B905="",G905=""),"",B905+IFERROR(VLOOKUP(G905,Listas!$D$2:$E$5,2,FALSE),0)/24)</f>
        <v/>
      </c>
      <c r="M905" s="7" t="str">
        <f>IF(OR(B905="",J905=""),"",ROUND((J905-B905)*24,1))</f>
        <v/>
      </c>
      <c r="N905" s="7" t="str">
        <f>IF(OR(B905="",K905=""),"",ROUND((K905-B905)*24,1))</f>
        <v/>
      </c>
    </row>
    <row r="906" spans="1:14" x14ac:dyDescent="0.25">
      <c r="A906" s="3"/>
      <c r="B906" s="4"/>
      <c r="E906" s="5"/>
      <c r="J906" s="4"/>
      <c r="K906" s="4"/>
      <c r="L906" s="6" t="str">
        <f>IF(OR(B906="",G906=""),"",B906+IFERROR(VLOOKUP(G906,Listas!$D$2:$E$5,2,FALSE),0)/24)</f>
        <v/>
      </c>
      <c r="M906" s="7" t="str">
        <f>IF(OR(B906="",J906=""),"",ROUND((J906-B906)*24,1))</f>
        <v/>
      </c>
      <c r="N906" s="7" t="str">
        <f>IF(OR(B906="",K906=""),"",ROUND((K906-B906)*24,1))</f>
        <v/>
      </c>
    </row>
    <row r="907" spans="1:14" x14ac:dyDescent="0.25">
      <c r="A907" s="3"/>
      <c r="B907" s="4"/>
      <c r="E907" s="5"/>
      <c r="J907" s="4"/>
      <c r="K907" s="4"/>
      <c r="L907" s="6" t="str">
        <f>IF(OR(B907="",G907=""),"",B907+IFERROR(VLOOKUP(G907,Listas!$D$2:$E$5,2,FALSE),0)/24)</f>
        <v/>
      </c>
      <c r="M907" s="7" t="str">
        <f>IF(OR(B907="",J907=""),"",ROUND((J907-B907)*24,1))</f>
        <v/>
      </c>
      <c r="N907" s="7" t="str">
        <f>IF(OR(B907="",K907=""),"",ROUND((K907-B907)*24,1))</f>
        <v/>
      </c>
    </row>
    <row r="908" spans="1:14" x14ac:dyDescent="0.25">
      <c r="A908" s="3"/>
      <c r="B908" s="4"/>
      <c r="E908" s="5"/>
      <c r="J908" s="4"/>
      <c r="K908" s="4"/>
      <c r="L908" s="6" t="str">
        <f>IF(OR(B908="",G908=""),"",B908+IFERROR(VLOOKUP(G908,Listas!$D$2:$E$5,2,FALSE),0)/24)</f>
        <v/>
      </c>
      <c r="M908" s="7" t="str">
        <f>IF(OR(B908="",J908=""),"",ROUND((J908-B908)*24,1))</f>
        <v/>
      </c>
      <c r="N908" s="7" t="str">
        <f>IF(OR(B908="",K908=""),"",ROUND((K908-B908)*24,1))</f>
        <v/>
      </c>
    </row>
    <row r="909" spans="1:14" x14ac:dyDescent="0.25">
      <c r="A909" s="3"/>
      <c r="B909" s="4"/>
      <c r="E909" s="5"/>
      <c r="J909" s="4"/>
      <c r="K909" s="4"/>
      <c r="L909" s="6" t="str">
        <f>IF(OR(B909="",G909=""),"",B909+IFERROR(VLOOKUP(G909,Listas!$D$2:$E$5,2,FALSE),0)/24)</f>
        <v/>
      </c>
      <c r="M909" s="7" t="str">
        <f>IF(OR(B909="",J909=""),"",ROUND((J909-B909)*24,1))</f>
        <v/>
      </c>
      <c r="N909" s="7" t="str">
        <f>IF(OR(B909="",K909=""),"",ROUND((K909-B909)*24,1))</f>
        <v/>
      </c>
    </row>
    <row r="910" spans="1:14" x14ac:dyDescent="0.25">
      <c r="A910" s="3"/>
      <c r="B910" s="4"/>
      <c r="E910" s="5"/>
      <c r="J910" s="4"/>
      <c r="K910" s="4"/>
      <c r="L910" s="6" t="str">
        <f>IF(OR(B910="",G910=""),"",B910+IFERROR(VLOOKUP(G910,Listas!$D$2:$E$5,2,FALSE),0)/24)</f>
        <v/>
      </c>
      <c r="M910" s="7" t="str">
        <f>IF(OR(B910="",J910=""),"",ROUND((J910-B910)*24,1))</f>
        <v/>
      </c>
      <c r="N910" s="7" t="str">
        <f>IF(OR(B910="",K910=""),"",ROUND((K910-B910)*24,1))</f>
        <v/>
      </c>
    </row>
    <row r="911" spans="1:14" x14ac:dyDescent="0.25">
      <c r="A911" s="3"/>
      <c r="B911" s="4"/>
      <c r="E911" s="5"/>
      <c r="J911" s="4"/>
      <c r="K911" s="4"/>
      <c r="L911" s="6" t="str">
        <f>IF(OR(B911="",G911=""),"",B911+IFERROR(VLOOKUP(G911,Listas!$D$2:$E$5,2,FALSE),0)/24)</f>
        <v/>
      </c>
      <c r="M911" s="7" t="str">
        <f>IF(OR(B911="",J911=""),"",ROUND((J911-B911)*24,1))</f>
        <v/>
      </c>
      <c r="N911" s="7" t="str">
        <f>IF(OR(B911="",K911=""),"",ROUND((K911-B911)*24,1))</f>
        <v/>
      </c>
    </row>
    <row r="912" spans="1:14" x14ac:dyDescent="0.25">
      <c r="A912" s="3"/>
      <c r="B912" s="4"/>
      <c r="E912" s="5"/>
      <c r="J912" s="4"/>
      <c r="K912" s="4"/>
      <c r="L912" s="6" t="str">
        <f>IF(OR(B912="",G912=""),"",B912+IFERROR(VLOOKUP(G912,Listas!$D$2:$E$5,2,FALSE),0)/24)</f>
        <v/>
      </c>
      <c r="M912" s="7" t="str">
        <f>IF(OR(B912="",J912=""),"",ROUND((J912-B912)*24,1))</f>
        <v/>
      </c>
      <c r="N912" s="7" t="str">
        <f>IF(OR(B912="",K912=""),"",ROUND((K912-B912)*24,1))</f>
        <v/>
      </c>
    </row>
    <row r="913" spans="1:14" x14ac:dyDescent="0.25">
      <c r="A913" s="3"/>
      <c r="B913" s="4"/>
      <c r="E913" s="5"/>
      <c r="J913" s="4"/>
      <c r="K913" s="4"/>
      <c r="L913" s="6" t="str">
        <f>IF(OR(B913="",G913=""),"",B913+IFERROR(VLOOKUP(G913,Listas!$D$2:$E$5,2,FALSE),0)/24)</f>
        <v/>
      </c>
      <c r="M913" s="7" t="str">
        <f>IF(OR(B913="",J913=""),"",ROUND((J913-B913)*24,1))</f>
        <v/>
      </c>
      <c r="N913" s="7" t="str">
        <f>IF(OR(B913="",K913=""),"",ROUND((K913-B913)*24,1))</f>
        <v/>
      </c>
    </row>
    <row r="914" spans="1:14" x14ac:dyDescent="0.25">
      <c r="A914" s="3"/>
      <c r="B914" s="4"/>
      <c r="E914" s="5"/>
      <c r="J914" s="4"/>
      <c r="K914" s="4"/>
      <c r="L914" s="6" t="str">
        <f>IF(OR(B914="",G914=""),"",B914+IFERROR(VLOOKUP(G914,Listas!$D$2:$E$5,2,FALSE),0)/24)</f>
        <v/>
      </c>
      <c r="M914" s="7" t="str">
        <f>IF(OR(B914="",J914=""),"",ROUND((J914-B914)*24,1))</f>
        <v/>
      </c>
      <c r="N914" s="7" t="str">
        <f>IF(OR(B914="",K914=""),"",ROUND((K914-B914)*24,1))</f>
        <v/>
      </c>
    </row>
    <row r="915" spans="1:14" x14ac:dyDescent="0.25">
      <c r="A915" s="3"/>
      <c r="B915" s="4"/>
      <c r="E915" s="5"/>
      <c r="J915" s="4"/>
      <c r="K915" s="4"/>
      <c r="L915" s="6" t="str">
        <f>IF(OR(B915="",G915=""),"",B915+IFERROR(VLOOKUP(G915,Listas!$D$2:$E$5,2,FALSE),0)/24)</f>
        <v/>
      </c>
      <c r="M915" s="7" t="str">
        <f>IF(OR(B915="",J915=""),"",ROUND((J915-B915)*24,1))</f>
        <v/>
      </c>
      <c r="N915" s="7" t="str">
        <f>IF(OR(B915="",K915=""),"",ROUND((K915-B915)*24,1))</f>
        <v/>
      </c>
    </row>
    <row r="916" spans="1:14" x14ac:dyDescent="0.25">
      <c r="A916" s="3"/>
      <c r="B916" s="4"/>
      <c r="E916" s="5"/>
      <c r="J916" s="4"/>
      <c r="K916" s="4"/>
      <c r="L916" s="6" t="str">
        <f>IF(OR(B916="",G916=""),"",B916+IFERROR(VLOOKUP(G916,Listas!$D$2:$E$5,2,FALSE),0)/24)</f>
        <v/>
      </c>
      <c r="M916" s="7" t="str">
        <f>IF(OR(B916="",J916=""),"",ROUND((J916-B916)*24,1))</f>
        <v/>
      </c>
      <c r="N916" s="7" t="str">
        <f>IF(OR(B916="",K916=""),"",ROUND((K916-B916)*24,1))</f>
        <v/>
      </c>
    </row>
    <row r="917" spans="1:14" x14ac:dyDescent="0.25">
      <c r="A917" s="3"/>
      <c r="B917" s="4"/>
      <c r="E917" s="5"/>
      <c r="J917" s="4"/>
      <c r="K917" s="4"/>
      <c r="L917" s="6" t="str">
        <f>IF(OR(B917="",G917=""),"",B917+IFERROR(VLOOKUP(G917,Listas!$D$2:$E$5,2,FALSE),0)/24)</f>
        <v/>
      </c>
      <c r="M917" s="7" t="str">
        <f>IF(OR(B917="",J917=""),"",ROUND((J917-B917)*24,1))</f>
        <v/>
      </c>
      <c r="N917" s="7" t="str">
        <f>IF(OR(B917="",K917=""),"",ROUND((K917-B917)*24,1))</f>
        <v/>
      </c>
    </row>
    <row r="918" spans="1:14" x14ac:dyDescent="0.25">
      <c r="A918" s="3"/>
      <c r="B918" s="4"/>
      <c r="E918" s="5"/>
      <c r="J918" s="4"/>
      <c r="K918" s="4"/>
      <c r="L918" s="6" t="str">
        <f>IF(OR(B918="",G918=""),"",B918+IFERROR(VLOOKUP(G918,Listas!$D$2:$E$5,2,FALSE),0)/24)</f>
        <v/>
      </c>
      <c r="M918" s="7" t="str">
        <f>IF(OR(B918="",J918=""),"",ROUND((J918-B918)*24,1))</f>
        <v/>
      </c>
      <c r="N918" s="7" t="str">
        <f>IF(OR(B918="",K918=""),"",ROUND((K918-B918)*24,1))</f>
        <v/>
      </c>
    </row>
    <row r="919" spans="1:14" x14ac:dyDescent="0.25">
      <c r="A919" s="3"/>
      <c r="B919" s="4"/>
      <c r="E919" s="5"/>
      <c r="J919" s="4"/>
      <c r="K919" s="4"/>
      <c r="L919" s="6" t="str">
        <f>IF(OR(B919="",G919=""),"",B919+IFERROR(VLOOKUP(G919,Listas!$D$2:$E$5,2,FALSE),0)/24)</f>
        <v/>
      </c>
      <c r="M919" s="7" t="str">
        <f>IF(OR(B919="",J919=""),"",ROUND((J919-B919)*24,1))</f>
        <v/>
      </c>
      <c r="N919" s="7" t="str">
        <f>IF(OR(B919="",K919=""),"",ROUND((K919-B919)*24,1))</f>
        <v/>
      </c>
    </row>
    <row r="920" spans="1:14" x14ac:dyDescent="0.25">
      <c r="A920" s="3"/>
      <c r="B920" s="4"/>
      <c r="E920" s="5"/>
      <c r="J920" s="4"/>
      <c r="K920" s="4"/>
      <c r="L920" s="6" t="str">
        <f>IF(OR(B920="",G920=""),"",B920+IFERROR(VLOOKUP(G920,Listas!$D$2:$E$5,2,FALSE),0)/24)</f>
        <v/>
      </c>
      <c r="M920" s="7" t="str">
        <f>IF(OR(B920="",J920=""),"",ROUND((J920-B920)*24,1))</f>
        <v/>
      </c>
      <c r="N920" s="7" t="str">
        <f>IF(OR(B920="",K920=""),"",ROUND((K920-B920)*24,1))</f>
        <v/>
      </c>
    </row>
    <row r="921" spans="1:14" x14ac:dyDescent="0.25">
      <c r="A921" s="3"/>
      <c r="B921" s="4"/>
      <c r="E921" s="5"/>
      <c r="J921" s="4"/>
      <c r="K921" s="4"/>
      <c r="L921" s="6" t="str">
        <f>IF(OR(B921="",G921=""),"",B921+IFERROR(VLOOKUP(G921,Listas!$D$2:$E$5,2,FALSE),0)/24)</f>
        <v/>
      </c>
      <c r="M921" s="7" t="str">
        <f>IF(OR(B921="",J921=""),"",ROUND((J921-B921)*24,1))</f>
        <v/>
      </c>
      <c r="N921" s="7" t="str">
        <f>IF(OR(B921="",K921=""),"",ROUND((K921-B921)*24,1))</f>
        <v/>
      </c>
    </row>
    <row r="922" spans="1:14" x14ac:dyDescent="0.25">
      <c r="A922" s="3"/>
      <c r="B922" s="4"/>
      <c r="E922" s="5"/>
      <c r="J922" s="4"/>
      <c r="K922" s="4"/>
      <c r="L922" s="6" t="str">
        <f>IF(OR(B922="",G922=""),"",B922+IFERROR(VLOOKUP(G922,Listas!$D$2:$E$5,2,FALSE),0)/24)</f>
        <v/>
      </c>
      <c r="M922" s="7" t="str">
        <f>IF(OR(B922="",J922=""),"",ROUND((J922-B922)*24,1))</f>
        <v/>
      </c>
      <c r="N922" s="7" t="str">
        <f>IF(OR(B922="",K922=""),"",ROUND((K922-B922)*24,1))</f>
        <v/>
      </c>
    </row>
    <row r="923" spans="1:14" x14ac:dyDescent="0.25">
      <c r="A923" s="3"/>
      <c r="B923" s="4"/>
      <c r="E923" s="5"/>
      <c r="J923" s="4"/>
      <c r="K923" s="4"/>
      <c r="L923" s="6" t="str">
        <f>IF(OR(B923="",G923=""),"",B923+IFERROR(VLOOKUP(G923,Listas!$D$2:$E$5,2,FALSE),0)/24)</f>
        <v/>
      </c>
      <c r="M923" s="7" t="str">
        <f>IF(OR(B923="",J923=""),"",ROUND((J923-B923)*24,1))</f>
        <v/>
      </c>
      <c r="N923" s="7" t="str">
        <f>IF(OR(B923="",K923=""),"",ROUND((K923-B923)*24,1))</f>
        <v/>
      </c>
    </row>
    <row r="924" spans="1:14" x14ac:dyDescent="0.25">
      <c r="A924" s="3"/>
      <c r="B924" s="4"/>
      <c r="E924" s="5"/>
      <c r="J924" s="4"/>
      <c r="K924" s="4"/>
      <c r="L924" s="6" t="str">
        <f>IF(OR(B924="",G924=""),"",B924+IFERROR(VLOOKUP(G924,Listas!$D$2:$E$5,2,FALSE),0)/24)</f>
        <v/>
      </c>
      <c r="M924" s="7" t="str">
        <f>IF(OR(B924="",J924=""),"",ROUND((J924-B924)*24,1))</f>
        <v/>
      </c>
      <c r="N924" s="7" t="str">
        <f>IF(OR(B924="",K924=""),"",ROUND((K924-B924)*24,1))</f>
        <v/>
      </c>
    </row>
    <row r="925" spans="1:14" x14ac:dyDescent="0.25">
      <c r="A925" s="3"/>
      <c r="B925" s="4"/>
      <c r="E925" s="5"/>
      <c r="J925" s="4"/>
      <c r="K925" s="4"/>
      <c r="L925" s="6" t="str">
        <f>IF(OR(B925="",G925=""),"",B925+IFERROR(VLOOKUP(G925,Listas!$D$2:$E$5,2,FALSE),0)/24)</f>
        <v/>
      </c>
      <c r="M925" s="7" t="str">
        <f>IF(OR(B925="",J925=""),"",ROUND((J925-B925)*24,1))</f>
        <v/>
      </c>
      <c r="N925" s="7" t="str">
        <f>IF(OR(B925="",K925=""),"",ROUND((K925-B925)*24,1))</f>
        <v/>
      </c>
    </row>
    <row r="926" spans="1:14" x14ac:dyDescent="0.25">
      <c r="A926" s="3"/>
      <c r="B926" s="4"/>
      <c r="E926" s="5"/>
      <c r="J926" s="4"/>
      <c r="K926" s="4"/>
      <c r="L926" s="6" t="str">
        <f>IF(OR(B926="",G926=""),"",B926+IFERROR(VLOOKUP(G926,Listas!$D$2:$E$5,2,FALSE),0)/24)</f>
        <v/>
      </c>
      <c r="M926" s="7" t="str">
        <f>IF(OR(B926="",J926=""),"",ROUND((J926-B926)*24,1))</f>
        <v/>
      </c>
      <c r="N926" s="7" t="str">
        <f>IF(OR(B926="",K926=""),"",ROUND((K926-B926)*24,1))</f>
        <v/>
      </c>
    </row>
    <row r="927" spans="1:14" x14ac:dyDescent="0.25">
      <c r="A927" s="3"/>
      <c r="B927" s="4"/>
      <c r="E927" s="5"/>
      <c r="J927" s="4"/>
      <c r="K927" s="4"/>
      <c r="L927" s="6" t="str">
        <f>IF(OR(B927="",G927=""),"",B927+IFERROR(VLOOKUP(G927,Listas!$D$2:$E$5,2,FALSE),0)/24)</f>
        <v/>
      </c>
      <c r="M927" s="7" t="str">
        <f>IF(OR(B927="",J927=""),"",ROUND((J927-B927)*24,1))</f>
        <v/>
      </c>
      <c r="N927" s="7" t="str">
        <f>IF(OR(B927="",K927=""),"",ROUND((K927-B927)*24,1))</f>
        <v/>
      </c>
    </row>
    <row r="928" spans="1:14" x14ac:dyDescent="0.25">
      <c r="A928" s="3"/>
      <c r="B928" s="4"/>
      <c r="E928" s="5"/>
      <c r="J928" s="4"/>
      <c r="K928" s="4"/>
      <c r="L928" s="6" t="str">
        <f>IF(OR(B928="",G928=""),"",B928+IFERROR(VLOOKUP(G928,Listas!$D$2:$E$5,2,FALSE),0)/24)</f>
        <v/>
      </c>
      <c r="M928" s="7" t="str">
        <f>IF(OR(B928="",J928=""),"",ROUND((J928-B928)*24,1))</f>
        <v/>
      </c>
      <c r="N928" s="7" t="str">
        <f>IF(OR(B928="",K928=""),"",ROUND((K928-B928)*24,1))</f>
        <v/>
      </c>
    </row>
    <row r="929" spans="1:14" x14ac:dyDescent="0.25">
      <c r="A929" s="3"/>
      <c r="B929" s="4"/>
      <c r="E929" s="5"/>
      <c r="J929" s="4"/>
      <c r="K929" s="4"/>
      <c r="L929" s="6" t="str">
        <f>IF(OR(B929="",G929=""),"",B929+IFERROR(VLOOKUP(G929,Listas!$D$2:$E$5,2,FALSE),0)/24)</f>
        <v/>
      </c>
      <c r="M929" s="7" t="str">
        <f>IF(OR(B929="",J929=""),"",ROUND((J929-B929)*24,1))</f>
        <v/>
      </c>
      <c r="N929" s="7" t="str">
        <f>IF(OR(B929="",K929=""),"",ROUND((K929-B929)*24,1))</f>
        <v/>
      </c>
    </row>
    <row r="930" spans="1:14" x14ac:dyDescent="0.25">
      <c r="A930" s="3"/>
      <c r="B930" s="4"/>
      <c r="E930" s="5"/>
      <c r="J930" s="4"/>
      <c r="K930" s="4"/>
      <c r="L930" s="6" t="str">
        <f>IF(OR(B930="",G930=""),"",B930+IFERROR(VLOOKUP(G930,Listas!$D$2:$E$5,2,FALSE),0)/24)</f>
        <v/>
      </c>
      <c r="M930" s="7" t="str">
        <f>IF(OR(B930="",J930=""),"",ROUND((J930-B930)*24,1))</f>
        <v/>
      </c>
      <c r="N930" s="7" t="str">
        <f>IF(OR(B930="",K930=""),"",ROUND((K930-B930)*24,1))</f>
        <v/>
      </c>
    </row>
    <row r="931" spans="1:14" x14ac:dyDescent="0.25">
      <c r="A931" s="3"/>
      <c r="B931" s="4"/>
      <c r="E931" s="5"/>
      <c r="J931" s="4"/>
      <c r="K931" s="4"/>
      <c r="L931" s="6" t="str">
        <f>IF(OR(B931="",G931=""),"",B931+IFERROR(VLOOKUP(G931,Listas!$D$2:$E$5,2,FALSE),0)/24)</f>
        <v/>
      </c>
      <c r="M931" s="7" t="str">
        <f>IF(OR(B931="",J931=""),"",ROUND((J931-B931)*24,1))</f>
        <v/>
      </c>
      <c r="N931" s="7" t="str">
        <f>IF(OR(B931="",K931=""),"",ROUND((K931-B931)*24,1))</f>
        <v/>
      </c>
    </row>
    <row r="932" spans="1:14" x14ac:dyDescent="0.25">
      <c r="A932" s="3"/>
      <c r="B932" s="4"/>
      <c r="E932" s="5"/>
      <c r="J932" s="4"/>
      <c r="K932" s="4"/>
      <c r="L932" s="6" t="str">
        <f>IF(OR(B932="",G932=""),"",B932+IFERROR(VLOOKUP(G932,Listas!$D$2:$E$5,2,FALSE),0)/24)</f>
        <v/>
      </c>
      <c r="M932" s="7" t="str">
        <f>IF(OR(B932="",J932=""),"",ROUND((J932-B932)*24,1))</f>
        <v/>
      </c>
      <c r="N932" s="7" t="str">
        <f>IF(OR(B932="",K932=""),"",ROUND((K932-B932)*24,1))</f>
        <v/>
      </c>
    </row>
    <row r="933" spans="1:14" x14ac:dyDescent="0.25">
      <c r="A933" s="3"/>
      <c r="B933" s="4"/>
      <c r="E933" s="5"/>
      <c r="J933" s="4"/>
      <c r="K933" s="4"/>
      <c r="L933" s="6" t="str">
        <f>IF(OR(B933="",G933=""),"",B933+IFERROR(VLOOKUP(G933,Listas!$D$2:$E$5,2,FALSE),0)/24)</f>
        <v/>
      </c>
      <c r="M933" s="7" t="str">
        <f>IF(OR(B933="",J933=""),"",ROUND((J933-B933)*24,1))</f>
        <v/>
      </c>
      <c r="N933" s="7" t="str">
        <f>IF(OR(B933="",K933=""),"",ROUND((K933-B933)*24,1))</f>
        <v/>
      </c>
    </row>
    <row r="934" spans="1:14" x14ac:dyDescent="0.25">
      <c r="A934" s="3"/>
      <c r="B934" s="4"/>
      <c r="E934" s="5"/>
      <c r="J934" s="4"/>
      <c r="K934" s="4"/>
      <c r="L934" s="6" t="str">
        <f>IF(OR(B934="",G934=""),"",B934+IFERROR(VLOOKUP(G934,Listas!$D$2:$E$5,2,FALSE),0)/24)</f>
        <v/>
      </c>
      <c r="M934" s="7" t="str">
        <f>IF(OR(B934="",J934=""),"",ROUND((J934-B934)*24,1))</f>
        <v/>
      </c>
      <c r="N934" s="7" t="str">
        <f>IF(OR(B934="",K934=""),"",ROUND((K934-B934)*24,1))</f>
        <v/>
      </c>
    </row>
    <row r="935" spans="1:14" x14ac:dyDescent="0.25">
      <c r="A935" s="3"/>
      <c r="B935" s="4"/>
      <c r="E935" s="5"/>
      <c r="J935" s="4"/>
      <c r="K935" s="4"/>
      <c r="L935" s="6" t="str">
        <f>IF(OR(B935="",G935=""),"",B935+IFERROR(VLOOKUP(G935,Listas!$D$2:$E$5,2,FALSE),0)/24)</f>
        <v/>
      </c>
      <c r="M935" s="7" t="str">
        <f>IF(OR(B935="",J935=""),"",ROUND((J935-B935)*24,1))</f>
        <v/>
      </c>
      <c r="N935" s="7" t="str">
        <f>IF(OR(B935="",K935=""),"",ROUND((K935-B935)*24,1))</f>
        <v/>
      </c>
    </row>
    <row r="936" spans="1:14" x14ac:dyDescent="0.25">
      <c r="A936" s="3"/>
      <c r="B936" s="4"/>
      <c r="E936" s="5"/>
      <c r="J936" s="4"/>
      <c r="K936" s="4"/>
      <c r="L936" s="6" t="str">
        <f>IF(OR(B936="",G936=""),"",B936+IFERROR(VLOOKUP(G936,Listas!$D$2:$E$5,2,FALSE),0)/24)</f>
        <v/>
      </c>
      <c r="M936" s="7" t="str">
        <f>IF(OR(B936="",J936=""),"",ROUND((J936-B936)*24,1))</f>
        <v/>
      </c>
      <c r="N936" s="7" t="str">
        <f>IF(OR(B936="",K936=""),"",ROUND((K936-B936)*24,1))</f>
        <v/>
      </c>
    </row>
    <row r="937" spans="1:14" x14ac:dyDescent="0.25">
      <c r="A937" s="3"/>
      <c r="B937" s="4"/>
      <c r="E937" s="5"/>
      <c r="J937" s="4"/>
      <c r="K937" s="4"/>
      <c r="L937" s="6" t="str">
        <f>IF(OR(B937="",G937=""),"",B937+IFERROR(VLOOKUP(G937,Listas!$D$2:$E$5,2,FALSE),0)/24)</f>
        <v/>
      </c>
      <c r="M937" s="7" t="str">
        <f>IF(OR(B937="",J937=""),"",ROUND((J937-B937)*24,1))</f>
        <v/>
      </c>
      <c r="N937" s="7" t="str">
        <f>IF(OR(B937="",K937=""),"",ROUND((K937-B937)*24,1))</f>
        <v/>
      </c>
    </row>
    <row r="938" spans="1:14" x14ac:dyDescent="0.25">
      <c r="A938" s="3"/>
      <c r="B938" s="4"/>
      <c r="E938" s="5"/>
      <c r="J938" s="4"/>
      <c r="K938" s="4"/>
      <c r="L938" s="6" t="str">
        <f>IF(OR(B938="",G938=""),"",B938+IFERROR(VLOOKUP(G938,Listas!$D$2:$E$5,2,FALSE),0)/24)</f>
        <v/>
      </c>
      <c r="M938" s="7" t="str">
        <f>IF(OR(B938="",J938=""),"",ROUND((J938-B938)*24,1))</f>
        <v/>
      </c>
      <c r="N938" s="7" t="str">
        <f>IF(OR(B938="",K938=""),"",ROUND((K938-B938)*24,1))</f>
        <v/>
      </c>
    </row>
    <row r="939" spans="1:14" x14ac:dyDescent="0.25">
      <c r="A939" s="3"/>
      <c r="B939" s="4"/>
      <c r="E939" s="5"/>
      <c r="J939" s="4"/>
      <c r="K939" s="4"/>
      <c r="L939" s="6" t="str">
        <f>IF(OR(B939="",G939=""),"",B939+IFERROR(VLOOKUP(G939,Listas!$D$2:$E$5,2,FALSE),0)/24)</f>
        <v/>
      </c>
      <c r="M939" s="7" t="str">
        <f>IF(OR(B939="",J939=""),"",ROUND((J939-B939)*24,1))</f>
        <v/>
      </c>
      <c r="N939" s="7" t="str">
        <f>IF(OR(B939="",K939=""),"",ROUND((K939-B939)*24,1))</f>
        <v/>
      </c>
    </row>
    <row r="940" spans="1:14" x14ac:dyDescent="0.25">
      <c r="A940" s="3"/>
      <c r="B940" s="4"/>
      <c r="E940" s="5"/>
      <c r="J940" s="4"/>
      <c r="K940" s="4"/>
      <c r="L940" s="6" t="str">
        <f>IF(OR(B940="",G940=""),"",B940+IFERROR(VLOOKUP(G940,Listas!$D$2:$E$5,2,FALSE),0)/24)</f>
        <v/>
      </c>
      <c r="M940" s="7" t="str">
        <f>IF(OR(B940="",J940=""),"",ROUND((J940-B940)*24,1))</f>
        <v/>
      </c>
      <c r="N940" s="7" t="str">
        <f>IF(OR(B940="",K940=""),"",ROUND((K940-B940)*24,1))</f>
        <v/>
      </c>
    </row>
    <row r="941" spans="1:14" x14ac:dyDescent="0.25">
      <c r="A941" s="3"/>
      <c r="B941" s="4"/>
      <c r="E941" s="5"/>
      <c r="J941" s="4"/>
      <c r="K941" s="4"/>
      <c r="L941" s="6" t="str">
        <f>IF(OR(B941="",G941=""),"",B941+IFERROR(VLOOKUP(G941,Listas!$D$2:$E$5,2,FALSE),0)/24)</f>
        <v/>
      </c>
      <c r="M941" s="7" t="str">
        <f>IF(OR(B941="",J941=""),"",ROUND((J941-B941)*24,1))</f>
        <v/>
      </c>
      <c r="N941" s="7" t="str">
        <f>IF(OR(B941="",K941=""),"",ROUND((K941-B941)*24,1))</f>
        <v/>
      </c>
    </row>
    <row r="942" spans="1:14" x14ac:dyDescent="0.25">
      <c r="A942" s="3"/>
      <c r="B942" s="4"/>
      <c r="E942" s="5"/>
      <c r="J942" s="4"/>
      <c r="K942" s="4"/>
      <c r="L942" s="6" t="str">
        <f>IF(OR(B942="",G942=""),"",B942+IFERROR(VLOOKUP(G942,Listas!$D$2:$E$5,2,FALSE),0)/24)</f>
        <v/>
      </c>
      <c r="M942" s="7" t="str">
        <f>IF(OR(B942="",J942=""),"",ROUND((J942-B942)*24,1))</f>
        <v/>
      </c>
      <c r="N942" s="7" t="str">
        <f>IF(OR(B942="",K942=""),"",ROUND((K942-B942)*24,1))</f>
        <v/>
      </c>
    </row>
    <row r="943" spans="1:14" x14ac:dyDescent="0.25">
      <c r="A943" s="3"/>
      <c r="B943" s="4"/>
      <c r="E943" s="5"/>
      <c r="J943" s="4"/>
      <c r="K943" s="4"/>
      <c r="L943" s="6" t="str">
        <f>IF(OR(B943="",G943=""),"",B943+IFERROR(VLOOKUP(G943,Listas!$D$2:$E$5,2,FALSE),0)/24)</f>
        <v/>
      </c>
      <c r="M943" s="7" t="str">
        <f>IF(OR(B943="",J943=""),"",ROUND((J943-B943)*24,1))</f>
        <v/>
      </c>
      <c r="N943" s="7" t="str">
        <f>IF(OR(B943="",K943=""),"",ROUND((K943-B943)*24,1))</f>
        <v/>
      </c>
    </row>
    <row r="944" spans="1:14" x14ac:dyDescent="0.25">
      <c r="A944" s="3"/>
      <c r="B944" s="4"/>
      <c r="E944" s="5"/>
      <c r="J944" s="4"/>
      <c r="K944" s="4"/>
      <c r="L944" s="6" t="str">
        <f>IF(OR(B944="",G944=""),"",B944+IFERROR(VLOOKUP(G944,Listas!$D$2:$E$5,2,FALSE),0)/24)</f>
        <v/>
      </c>
      <c r="M944" s="7" t="str">
        <f>IF(OR(B944="",J944=""),"",ROUND((J944-B944)*24,1))</f>
        <v/>
      </c>
      <c r="N944" s="7" t="str">
        <f>IF(OR(B944="",K944=""),"",ROUND((K944-B944)*24,1))</f>
        <v/>
      </c>
    </row>
    <row r="945" spans="1:14" x14ac:dyDescent="0.25">
      <c r="A945" s="3"/>
      <c r="B945" s="4"/>
      <c r="E945" s="5"/>
      <c r="J945" s="4"/>
      <c r="K945" s="4"/>
      <c r="L945" s="6" t="str">
        <f>IF(OR(B945="",G945=""),"",B945+IFERROR(VLOOKUP(G945,Listas!$D$2:$E$5,2,FALSE),0)/24)</f>
        <v/>
      </c>
      <c r="M945" s="7" t="str">
        <f>IF(OR(B945="",J945=""),"",ROUND((J945-B945)*24,1))</f>
        <v/>
      </c>
      <c r="N945" s="7" t="str">
        <f>IF(OR(B945="",K945=""),"",ROUND((K945-B945)*24,1))</f>
        <v/>
      </c>
    </row>
    <row r="946" spans="1:14" x14ac:dyDescent="0.25">
      <c r="A946" s="3"/>
      <c r="B946" s="4"/>
      <c r="E946" s="5"/>
      <c r="J946" s="4"/>
      <c r="K946" s="4"/>
      <c r="L946" s="6" t="str">
        <f>IF(OR(B946="",G946=""),"",B946+IFERROR(VLOOKUP(G946,Listas!$D$2:$E$5,2,FALSE),0)/24)</f>
        <v/>
      </c>
      <c r="M946" s="7" t="str">
        <f>IF(OR(B946="",J946=""),"",ROUND((J946-B946)*24,1))</f>
        <v/>
      </c>
      <c r="N946" s="7" t="str">
        <f>IF(OR(B946="",K946=""),"",ROUND((K946-B946)*24,1))</f>
        <v/>
      </c>
    </row>
    <row r="947" spans="1:14" x14ac:dyDescent="0.25">
      <c r="A947" s="3"/>
      <c r="B947" s="4"/>
      <c r="E947" s="5"/>
      <c r="J947" s="4"/>
      <c r="K947" s="4"/>
      <c r="L947" s="6" t="str">
        <f>IF(OR(B947="",G947=""),"",B947+IFERROR(VLOOKUP(G947,Listas!$D$2:$E$5,2,FALSE),0)/24)</f>
        <v/>
      </c>
      <c r="M947" s="7" t="str">
        <f>IF(OR(B947="",J947=""),"",ROUND((J947-B947)*24,1))</f>
        <v/>
      </c>
      <c r="N947" s="7" t="str">
        <f>IF(OR(B947="",K947=""),"",ROUND((K947-B947)*24,1))</f>
        <v/>
      </c>
    </row>
    <row r="948" spans="1:14" x14ac:dyDescent="0.25">
      <c r="A948" s="3"/>
      <c r="B948" s="4"/>
      <c r="E948" s="5"/>
      <c r="J948" s="4"/>
      <c r="K948" s="4"/>
      <c r="L948" s="6" t="str">
        <f>IF(OR(B948="",G948=""),"",B948+IFERROR(VLOOKUP(G948,Listas!$D$2:$E$5,2,FALSE),0)/24)</f>
        <v/>
      </c>
      <c r="M948" s="7" t="str">
        <f>IF(OR(B948="",J948=""),"",ROUND((J948-B948)*24,1))</f>
        <v/>
      </c>
      <c r="N948" s="7" t="str">
        <f>IF(OR(B948="",K948=""),"",ROUND((K948-B948)*24,1))</f>
        <v/>
      </c>
    </row>
    <row r="949" spans="1:14" x14ac:dyDescent="0.25">
      <c r="A949" s="3"/>
      <c r="B949" s="4"/>
      <c r="E949" s="5"/>
      <c r="J949" s="4"/>
      <c r="K949" s="4"/>
      <c r="L949" s="6" t="str">
        <f>IF(OR(B949="",G949=""),"",B949+IFERROR(VLOOKUP(G949,Listas!$D$2:$E$5,2,FALSE),0)/24)</f>
        <v/>
      </c>
      <c r="M949" s="7" t="str">
        <f>IF(OR(B949="",J949=""),"",ROUND((J949-B949)*24,1))</f>
        <v/>
      </c>
      <c r="N949" s="7" t="str">
        <f>IF(OR(B949="",K949=""),"",ROUND((K949-B949)*24,1))</f>
        <v/>
      </c>
    </row>
    <row r="950" spans="1:14" x14ac:dyDescent="0.25">
      <c r="A950" s="3"/>
      <c r="B950" s="4"/>
      <c r="E950" s="5"/>
      <c r="J950" s="4"/>
      <c r="K950" s="4"/>
      <c r="L950" s="6" t="str">
        <f>IF(OR(B950="",G950=""),"",B950+IFERROR(VLOOKUP(G950,Listas!$D$2:$E$5,2,FALSE),0)/24)</f>
        <v/>
      </c>
      <c r="M950" s="7" t="str">
        <f>IF(OR(B950="",J950=""),"",ROUND((J950-B950)*24,1))</f>
        <v/>
      </c>
      <c r="N950" s="7" t="str">
        <f>IF(OR(B950="",K950=""),"",ROUND((K950-B950)*24,1))</f>
        <v/>
      </c>
    </row>
    <row r="951" spans="1:14" x14ac:dyDescent="0.25">
      <c r="A951" s="3"/>
      <c r="B951" s="4"/>
      <c r="E951" s="5"/>
      <c r="J951" s="4"/>
      <c r="K951" s="4"/>
      <c r="L951" s="6" t="str">
        <f>IF(OR(B951="",G951=""),"",B951+IFERROR(VLOOKUP(G951,Listas!$D$2:$E$5,2,FALSE),0)/24)</f>
        <v/>
      </c>
      <c r="M951" s="7" t="str">
        <f>IF(OR(B951="",J951=""),"",ROUND((J951-B951)*24,1))</f>
        <v/>
      </c>
      <c r="N951" s="7" t="str">
        <f>IF(OR(B951="",K951=""),"",ROUND((K951-B951)*24,1))</f>
        <v/>
      </c>
    </row>
    <row r="952" spans="1:14" x14ac:dyDescent="0.25">
      <c r="A952" s="3"/>
      <c r="B952" s="4"/>
      <c r="E952" s="5"/>
      <c r="J952" s="4"/>
      <c r="K952" s="4"/>
      <c r="L952" s="6" t="str">
        <f>IF(OR(B952="",G952=""),"",B952+IFERROR(VLOOKUP(G952,Listas!$D$2:$E$5,2,FALSE),0)/24)</f>
        <v/>
      </c>
      <c r="M952" s="7" t="str">
        <f>IF(OR(B952="",J952=""),"",ROUND((J952-B952)*24,1))</f>
        <v/>
      </c>
      <c r="N952" s="7" t="str">
        <f>IF(OR(B952="",K952=""),"",ROUND((K952-B952)*24,1))</f>
        <v/>
      </c>
    </row>
    <row r="953" spans="1:14" x14ac:dyDescent="0.25">
      <c r="A953" s="3"/>
      <c r="B953" s="4"/>
      <c r="E953" s="5"/>
      <c r="J953" s="4"/>
      <c r="K953" s="4"/>
      <c r="L953" s="6" t="str">
        <f>IF(OR(B953="",G953=""),"",B953+IFERROR(VLOOKUP(G953,Listas!$D$2:$E$5,2,FALSE),0)/24)</f>
        <v/>
      </c>
      <c r="M953" s="7" t="str">
        <f>IF(OR(B953="",J953=""),"",ROUND((J953-B953)*24,1))</f>
        <v/>
      </c>
      <c r="N953" s="7" t="str">
        <f>IF(OR(B953="",K953=""),"",ROUND((K953-B953)*24,1))</f>
        <v/>
      </c>
    </row>
    <row r="954" spans="1:14" x14ac:dyDescent="0.25">
      <c r="A954" s="3"/>
      <c r="B954" s="4"/>
      <c r="E954" s="5"/>
      <c r="J954" s="4"/>
      <c r="K954" s="4"/>
      <c r="L954" s="6" t="str">
        <f>IF(OR(B954="",G954=""),"",B954+IFERROR(VLOOKUP(G954,Listas!$D$2:$E$5,2,FALSE),0)/24)</f>
        <v/>
      </c>
      <c r="M954" s="7" t="str">
        <f>IF(OR(B954="",J954=""),"",ROUND((J954-B954)*24,1))</f>
        <v/>
      </c>
      <c r="N954" s="7" t="str">
        <f>IF(OR(B954="",K954=""),"",ROUND((K954-B954)*24,1))</f>
        <v/>
      </c>
    </row>
    <row r="955" spans="1:14" x14ac:dyDescent="0.25">
      <c r="A955" s="3"/>
      <c r="B955" s="4"/>
      <c r="E955" s="5"/>
      <c r="J955" s="4"/>
      <c r="K955" s="4"/>
      <c r="L955" s="6" t="str">
        <f>IF(OR(B955="",G955=""),"",B955+IFERROR(VLOOKUP(G955,Listas!$D$2:$E$5,2,FALSE),0)/24)</f>
        <v/>
      </c>
      <c r="M955" s="7" t="str">
        <f>IF(OR(B955="",J955=""),"",ROUND((J955-B955)*24,1))</f>
        <v/>
      </c>
      <c r="N955" s="7" t="str">
        <f>IF(OR(B955="",K955=""),"",ROUND((K955-B955)*24,1))</f>
        <v/>
      </c>
    </row>
    <row r="956" spans="1:14" x14ac:dyDescent="0.25">
      <c r="A956" s="3"/>
      <c r="B956" s="4"/>
      <c r="E956" s="5"/>
      <c r="J956" s="4"/>
      <c r="K956" s="4"/>
      <c r="L956" s="6" t="str">
        <f>IF(OR(B956="",G956=""),"",B956+IFERROR(VLOOKUP(G956,Listas!$D$2:$E$5,2,FALSE),0)/24)</f>
        <v/>
      </c>
      <c r="M956" s="7" t="str">
        <f>IF(OR(B956="",J956=""),"",ROUND((J956-B956)*24,1))</f>
        <v/>
      </c>
      <c r="N956" s="7" t="str">
        <f>IF(OR(B956="",K956=""),"",ROUND((K956-B956)*24,1))</f>
        <v/>
      </c>
    </row>
    <row r="957" spans="1:14" x14ac:dyDescent="0.25">
      <c r="A957" s="3"/>
      <c r="B957" s="4"/>
      <c r="E957" s="5"/>
      <c r="J957" s="4"/>
      <c r="K957" s="4"/>
      <c r="L957" s="6" t="str">
        <f>IF(OR(B957="",G957=""),"",B957+IFERROR(VLOOKUP(G957,Listas!$D$2:$E$5,2,FALSE),0)/24)</f>
        <v/>
      </c>
      <c r="M957" s="7" t="str">
        <f>IF(OR(B957="",J957=""),"",ROUND((J957-B957)*24,1))</f>
        <v/>
      </c>
      <c r="N957" s="7" t="str">
        <f>IF(OR(B957="",K957=""),"",ROUND((K957-B957)*24,1))</f>
        <v/>
      </c>
    </row>
    <row r="958" spans="1:14" x14ac:dyDescent="0.25">
      <c r="A958" s="3"/>
      <c r="B958" s="4"/>
      <c r="E958" s="5"/>
      <c r="J958" s="4"/>
      <c r="K958" s="4"/>
      <c r="L958" s="6" t="str">
        <f>IF(OR(B958="",G958=""),"",B958+IFERROR(VLOOKUP(G958,Listas!$D$2:$E$5,2,FALSE),0)/24)</f>
        <v/>
      </c>
      <c r="M958" s="7" t="str">
        <f>IF(OR(B958="",J958=""),"",ROUND((J958-B958)*24,1))</f>
        <v/>
      </c>
      <c r="N958" s="7" t="str">
        <f>IF(OR(B958="",K958=""),"",ROUND((K958-B958)*24,1))</f>
        <v/>
      </c>
    </row>
    <row r="959" spans="1:14" x14ac:dyDescent="0.25">
      <c r="A959" s="3"/>
      <c r="B959" s="4"/>
      <c r="E959" s="5"/>
      <c r="J959" s="4"/>
      <c r="K959" s="4"/>
      <c r="L959" s="6" t="str">
        <f>IF(OR(B959="",G959=""),"",B959+IFERROR(VLOOKUP(G959,Listas!$D$2:$E$5,2,FALSE),0)/24)</f>
        <v/>
      </c>
      <c r="M959" s="7" t="str">
        <f>IF(OR(B959="",J959=""),"",ROUND((J959-B959)*24,1))</f>
        <v/>
      </c>
      <c r="N959" s="7" t="str">
        <f>IF(OR(B959="",K959=""),"",ROUND((K959-B959)*24,1))</f>
        <v/>
      </c>
    </row>
    <row r="960" spans="1:14" x14ac:dyDescent="0.25">
      <c r="A960" s="3"/>
      <c r="B960" s="4"/>
      <c r="E960" s="5"/>
      <c r="J960" s="4"/>
      <c r="K960" s="4"/>
      <c r="L960" s="6" t="str">
        <f>IF(OR(B960="",G960=""),"",B960+IFERROR(VLOOKUP(G960,Listas!$D$2:$E$5,2,FALSE),0)/24)</f>
        <v/>
      </c>
      <c r="M960" s="7" t="str">
        <f>IF(OR(B960="",J960=""),"",ROUND((J960-B960)*24,1))</f>
        <v/>
      </c>
      <c r="N960" s="7" t="str">
        <f>IF(OR(B960="",K960=""),"",ROUND((K960-B960)*24,1))</f>
        <v/>
      </c>
    </row>
    <row r="961" spans="1:14" x14ac:dyDescent="0.25">
      <c r="A961" s="3"/>
      <c r="B961" s="4"/>
      <c r="E961" s="5"/>
      <c r="J961" s="4"/>
      <c r="K961" s="4"/>
      <c r="L961" s="6" t="str">
        <f>IF(OR(B961="",G961=""),"",B961+IFERROR(VLOOKUP(G961,Listas!$D$2:$E$5,2,FALSE),0)/24)</f>
        <v/>
      </c>
      <c r="M961" s="7" t="str">
        <f>IF(OR(B961="",J961=""),"",ROUND((J961-B961)*24,1))</f>
        <v/>
      </c>
      <c r="N961" s="7" t="str">
        <f>IF(OR(B961="",K961=""),"",ROUND((K961-B961)*24,1))</f>
        <v/>
      </c>
    </row>
    <row r="962" spans="1:14" x14ac:dyDescent="0.25">
      <c r="A962" s="3"/>
      <c r="B962" s="4"/>
      <c r="E962" s="5"/>
      <c r="J962" s="4"/>
      <c r="K962" s="4"/>
      <c r="L962" s="6" t="str">
        <f>IF(OR(B962="",G962=""),"",B962+IFERROR(VLOOKUP(G962,Listas!$D$2:$E$5,2,FALSE),0)/24)</f>
        <v/>
      </c>
      <c r="M962" s="7" t="str">
        <f>IF(OR(B962="",J962=""),"",ROUND((J962-B962)*24,1))</f>
        <v/>
      </c>
      <c r="N962" s="7" t="str">
        <f>IF(OR(B962="",K962=""),"",ROUND((K962-B962)*24,1))</f>
        <v/>
      </c>
    </row>
    <row r="963" spans="1:14" x14ac:dyDescent="0.25">
      <c r="A963" s="3"/>
      <c r="B963" s="4"/>
      <c r="E963" s="5"/>
      <c r="J963" s="4"/>
      <c r="K963" s="4"/>
      <c r="L963" s="6" t="str">
        <f>IF(OR(B963="",G963=""),"",B963+IFERROR(VLOOKUP(G963,Listas!$D$2:$E$5,2,FALSE),0)/24)</f>
        <v/>
      </c>
      <c r="M963" s="7" t="str">
        <f>IF(OR(B963="",J963=""),"",ROUND((J963-B963)*24,1))</f>
        <v/>
      </c>
      <c r="N963" s="7" t="str">
        <f>IF(OR(B963="",K963=""),"",ROUND((K963-B963)*24,1))</f>
        <v/>
      </c>
    </row>
    <row r="964" spans="1:14" x14ac:dyDescent="0.25">
      <c r="A964" s="3"/>
      <c r="B964" s="4"/>
      <c r="E964" s="5"/>
      <c r="J964" s="4"/>
      <c r="K964" s="4"/>
      <c r="L964" s="6" t="str">
        <f>IF(OR(B964="",G964=""),"",B964+IFERROR(VLOOKUP(G964,Listas!$D$2:$E$5,2,FALSE),0)/24)</f>
        <v/>
      </c>
      <c r="M964" s="7" t="str">
        <f>IF(OR(B964="",J964=""),"",ROUND((J964-B964)*24,1))</f>
        <v/>
      </c>
      <c r="N964" s="7" t="str">
        <f>IF(OR(B964="",K964=""),"",ROUND((K964-B964)*24,1))</f>
        <v/>
      </c>
    </row>
    <row r="965" spans="1:14" x14ac:dyDescent="0.25">
      <c r="A965" s="3"/>
      <c r="B965" s="4"/>
      <c r="E965" s="5"/>
      <c r="J965" s="4"/>
      <c r="K965" s="4"/>
      <c r="L965" s="6" t="str">
        <f>IF(OR(B965="",G965=""),"",B965+IFERROR(VLOOKUP(G965,Listas!$D$2:$E$5,2,FALSE),0)/24)</f>
        <v/>
      </c>
      <c r="M965" s="7" t="str">
        <f>IF(OR(B965="",J965=""),"",ROUND((J965-B965)*24,1))</f>
        <v/>
      </c>
      <c r="N965" s="7" t="str">
        <f>IF(OR(B965="",K965=""),"",ROUND((K965-B965)*24,1))</f>
        <v/>
      </c>
    </row>
    <row r="966" spans="1:14" x14ac:dyDescent="0.25">
      <c r="A966" s="3"/>
      <c r="B966" s="4"/>
      <c r="E966" s="5"/>
      <c r="J966" s="4"/>
      <c r="K966" s="4"/>
      <c r="L966" s="6" t="str">
        <f>IF(OR(B966="",G966=""),"",B966+IFERROR(VLOOKUP(G966,Listas!$D$2:$E$5,2,FALSE),0)/24)</f>
        <v/>
      </c>
      <c r="M966" s="7" t="str">
        <f>IF(OR(B966="",J966=""),"",ROUND((J966-B966)*24,1))</f>
        <v/>
      </c>
      <c r="N966" s="7" t="str">
        <f>IF(OR(B966="",K966=""),"",ROUND((K966-B966)*24,1))</f>
        <v/>
      </c>
    </row>
    <row r="967" spans="1:14" x14ac:dyDescent="0.25">
      <c r="A967" s="3"/>
      <c r="B967" s="4"/>
      <c r="E967" s="5"/>
      <c r="J967" s="4"/>
      <c r="K967" s="4"/>
      <c r="L967" s="6" t="str">
        <f>IF(OR(B967="",G967=""),"",B967+IFERROR(VLOOKUP(G967,Listas!$D$2:$E$5,2,FALSE),0)/24)</f>
        <v/>
      </c>
      <c r="M967" s="7" t="str">
        <f>IF(OR(B967="",J967=""),"",ROUND((J967-B967)*24,1))</f>
        <v/>
      </c>
      <c r="N967" s="7" t="str">
        <f>IF(OR(B967="",K967=""),"",ROUND((K967-B967)*24,1))</f>
        <v/>
      </c>
    </row>
    <row r="968" spans="1:14" x14ac:dyDescent="0.25">
      <c r="A968" s="3"/>
      <c r="B968" s="4"/>
      <c r="E968" s="5"/>
      <c r="J968" s="4"/>
      <c r="K968" s="4"/>
      <c r="L968" s="6" t="str">
        <f>IF(OR(B968="",G968=""),"",B968+IFERROR(VLOOKUP(G968,Listas!$D$2:$E$5,2,FALSE),0)/24)</f>
        <v/>
      </c>
      <c r="M968" s="7" t="str">
        <f>IF(OR(B968="",J968=""),"",ROUND((J968-B968)*24,1))</f>
        <v/>
      </c>
      <c r="N968" s="7" t="str">
        <f>IF(OR(B968="",K968=""),"",ROUND((K968-B968)*24,1))</f>
        <v/>
      </c>
    </row>
    <row r="969" spans="1:14" x14ac:dyDescent="0.25">
      <c r="A969" s="3"/>
      <c r="B969" s="4"/>
      <c r="E969" s="5"/>
      <c r="J969" s="4"/>
      <c r="K969" s="4"/>
      <c r="L969" s="6" t="str">
        <f>IF(OR(B969="",G969=""),"",B969+IFERROR(VLOOKUP(G969,Listas!$D$2:$E$5,2,FALSE),0)/24)</f>
        <v/>
      </c>
      <c r="M969" s="7" t="str">
        <f>IF(OR(B969="",J969=""),"",ROUND((J969-B969)*24,1))</f>
        <v/>
      </c>
      <c r="N969" s="7" t="str">
        <f>IF(OR(B969="",K969=""),"",ROUND((K969-B969)*24,1))</f>
        <v/>
      </c>
    </row>
    <row r="970" spans="1:14" x14ac:dyDescent="0.25">
      <c r="A970" s="3"/>
      <c r="B970" s="4"/>
      <c r="E970" s="5"/>
      <c r="J970" s="4"/>
      <c r="K970" s="4"/>
      <c r="L970" s="6" t="str">
        <f>IF(OR(B970="",G970=""),"",B970+IFERROR(VLOOKUP(G970,Listas!$D$2:$E$5,2,FALSE),0)/24)</f>
        <v/>
      </c>
      <c r="M970" s="7" t="str">
        <f>IF(OR(B970="",J970=""),"",ROUND((J970-B970)*24,1))</f>
        <v/>
      </c>
      <c r="N970" s="7" t="str">
        <f>IF(OR(B970="",K970=""),"",ROUND((K970-B970)*24,1))</f>
        <v/>
      </c>
    </row>
    <row r="971" spans="1:14" x14ac:dyDescent="0.25">
      <c r="A971" s="3"/>
      <c r="B971" s="4"/>
      <c r="E971" s="5"/>
      <c r="J971" s="4"/>
      <c r="K971" s="4"/>
      <c r="L971" s="6" t="str">
        <f>IF(OR(B971="",G971=""),"",B971+IFERROR(VLOOKUP(G971,Listas!$D$2:$E$5,2,FALSE),0)/24)</f>
        <v/>
      </c>
      <c r="M971" s="7" t="str">
        <f>IF(OR(B971="",J971=""),"",ROUND((J971-B971)*24,1))</f>
        <v/>
      </c>
      <c r="N971" s="7" t="str">
        <f>IF(OR(B971="",K971=""),"",ROUND((K971-B971)*24,1))</f>
        <v/>
      </c>
    </row>
    <row r="972" spans="1:14" x14ac:dyDescent="0.25">
      <c r="A972" s="3"/>
      <c r="B972" s="4"/>
      <c r="E972" s="5"/>
      <c r="J972" s="4"/>
      <c r="K972" s="4"/>
      <c r="L972" s="6" t="str">
        <f>IF(OR(B972="",G972=""),"",B972+IFERROR(VLOOKUP(G972,Listas!$D$2:$E$5,2,FALSE),0)/24)</f>
        <v/>
      </c>
      <c r="M972" s="7" t="str">
        <f>IF(OR(B972="",J972=""),"",ROUND((J972-B972)*24,1))</f>
        <v/>
      </c>
      <c r="N972" s="7" t="str">
        <f>IF(OR(B972="",K972=""),"",ROUND((K972-B972)*24,1))</f>
        <v/>
      </c>
    </row>
    <row r="973" spans="1:14" x14ac:dyDescent="0.25">
      <c r="A973" s="3"/>
      <c r="B973" s="4"/>
      <c r="E973" s="5"/>
      <c r="J973" s="4"/>
      <c r="K973" s="4"/>
      <c r="L973" s="6" t="str">
        <f>IF(OR(B973="",G973=""),"",B973+IFERROR(VLOOKUP(G973,Listas!$D$2:$E$5,2,FALSE),0)/24)</f>
        <v/>
      </c>
      <c r="M973" s="7" t="str">
        <f>IF(OR(B973="",J973=""),"",ROUND((J973-B973)*24,1))</f>
        <v/>
      </c>
      <c r="N973" s="7" t="str">
        <f>IF(OR(B973="",K973=""),"",ROUND((K973-B973)*24,1))</f>
        <v/>
      </c>
    </row>
    <row r="974" spans="1:14" x14ac:dyDescent="0.25">
      <c r="A974" s="3"/>
      <c r="B974" s="4"/>
      <c r="E974" s="5"/>
      <c r="J974" s="4"/>
      <c r="K974" s="4"/>
      <c r="L974" s="6" t="str">
        <f>IF(OR(B974="",G974=""),"",B974+IFERROR(VLOOKUP(G974,Listas!$D$2:$E$5,2,FALSE),0)/24)</f>
        <v/>
      </c>
      <c r="M974" s="7" t="str">
        <f>IF(OR(B974="",J974=""),"",ROUND((J974-B974)*24,1))</f>
        <v/>
      </c>
      <c r="N974" s="7" t="str">
        <f>IF(OR(B974="",K974=""),"",ROUND((K974-B974)*24,1))</f>
        <v/>
      </c>
    </row>
    <row r="975" spans="1:14" x14ac:dyDescent="0.25">
      <c r="A975" s="3"/>
      <c r="B975" s="4"/>
      <c r="E975" s="5"/>
      <c r="J975" s="4"/>
      <c r="K975" s="4"/>
      <c r="L975" s="6" t="str">
        <f>IF(OR(B975="",G975=""),"",B975+IFERROR(VLOOKUP(G975,Listas!$D$2:$E$5,2,FALSE),0)/24)</f>
        <v/>
      </c>
      <c r="M975" s="7" t="str">
        <f>IF(OR(B975="",J975=""),"",ROUND((J975-B975)*24,1))</f>
        <v/>
      </c>
      <c r="N975" s="7" t="str">
        <f>IF(OR(B975="",K975=""),"",ROUND((K975-B975)*24,1))</f>
        <v/>
      </c>
    </row>
    <row r="976" spans="1:14" x14ac:dyDescent="0.25">
      <c r="A976" s="3"/>
      <c r="B976" s="4"/>
      <c r="E976" s="5"/>
      <c r="J976" s="4"/>
      <c r="K976" s="4"/>
      <c r="L976" s="6" t="str">
        <f>IF(OR(B976="",G976=""),"",B976+IFERROR(VLOOKUP(G976,Listas!$D$2:$E$5,2,FALSE),0)/24)</f>
        <v/>
      </c>
      <c r="M976" s="7" t="str">
        <f>IF(OR(B976="",J976=""),"",ROUND((J976-B976)*24,1))</f>
        <v/>
      </c>
      <c r="N976" s="7" t="str">
        <f>IF(OR(B976="",K976=""),"",ROUND((K976-B976)*24,1))</f>
        <v/>
      </c>
    </row>
    <row r="977" spans="1:14" x14ac:dyDescent="0.25">
      <c r="A977" s="3"/>
      <c r="B977" s="4"/>
      <c r="E977" s="5"/>
      <c r="J977" s="4"/>
      <c r="K977" s="4"/>
      <c r="L977" s="6" t="str">
        <f>IF(OR(B977="",G977=""),"",B977+IFERROR(VLOOKUP(G977,Listas!$D$2:$E$5,2,FALSE),0)/24)</f>
        <v/>
      </c>
      <c r="M977" s="7" t="str">
        <f>IF(OR(B977="",J977=""),"",ROUND((J977-B977)*24,1))</f>
        <v/>
      </c>
      <c r="N977" s="7" t="str">
        <f>IF(OR(B977="",K977=""),"",ROUND((K977-B977)*24,1))</f>
        <v/>
      </c>
    </row>
    <row r="978" spans="1:14" x14ac:dyDescent="0.25">
      <c r="A978" s="3"/>
      <c r="B978" s="4"/>
      <c r="E978" s="5"/>
      <c r="J978" s="4"/>
      <c r="K978" s="4"/>
      <c r="L978" s="6" t="str">
        <f>IF(OR(B978="",G978=""),"",B978+IFERROR(VLOOKUP(G978,Listas!$D$2:$E$5,2,FALSE),0)/24)</f>
        <v/>
      </c>
      <c r="M978" s="7" t="str">
        <f>IF(OR(B978="",J978=""),"",ROUND((J978-B978)*24,1))</f>
        <v/>
      </c>
      <c r="N978" s="7" t="str">
        <f>IF(OR(B978="",K978=""),"",ROUND((K978-B978)*24,1))</f>
        <v/>
      </c>
    </row>
    <row r="979" spans="1:14" x14ac:dyDescent="0.25">
      <c r="A979" s="3"/>
      <c r="B979" s="4"/>
      <c r="E979" s="5"/>
      <c r="J979" s="4"/>
      <c r="K979" s="4"/>
      <c r="L979" s="6" t="str">
        <f>IF(OR(B979="",G979=""),"",B979+IFERROR(VLOOKUP(G979,Listas!$D$2:$E$5,2,FALSE),0)/24)</f>
        <v/>
      </c>
      <c r="M979" s="7" t="str">
        <f>IF(OR(B979="",J979=""),"",ROUND((J979-B979)*24,1))</f>
        <v/>
      </c>
      <c r="N979" s="7" t="str">
        <f>IF(OR(B979="",K979=""),"",ROUND((K979-B979)*24,1))</f>
        <v/>
      </c>
    </row>
    <row r="980" spans="1:14" x14ac:dyDescent="0.25">
      <c r="A980" s="3"/>
      <c r="B980" s="4"/>
      <c r="E980" s="5"/>
      <c r="J980" s="4"/>
      <c r="K980" s="4"/>
      <c r="L980" s="6" t="str">
        <f>IF(OR(B980="",G980=""),"",B980+IFERROR(VLOOKUP(G980,Listas!$D$2:$E$5,2,FALSE),0)/24)</f>
        <v/>
      </c>
      <c r="M980" s="7" t="str">
        <f>IF(OR(B980="",J980=""),"",ROUND((J980-B980)*24,1))</f>
        <v/>
      </c>
      <c r="N980" s="7" t="str">
        <f>IF(OR(B980="",K980=""),"",ROUND((K980-B980)*24,1))</f>
        <v/>
      </c>
    </row>
    <row r="981" spans="1:14" x14ac:dyDescent="0.25">
      <c r="A981" s="3"/>
      <c r="B981" s="4"/>
      <c r="E981" s="5"/>
      <c r="J981" s="4"/>
      <c r="K981" s="4"/>
      <c r="L981" s="6" t="str">
        <f>IF(OR(B981="",G981=""),"",B981+IFERROR(VLOOKUP(G981,Listas!$D$2:$E$5,2,FALSE),0)/24)</f>
        <v/>
      </c>
      <c r="M981" s="7" t="str">
        <f>IF(OR(B981="",J981=""),"",ROUND((J981-B981)*24,1))</f>
        <v/>
      </c>
      <c r="N981" s="7" t="str">
        <f>IF(OR(B981="",K981=""),"",ROUND((K981-B981)*24,1))</f>
        <v/>
      </c>
    </row>
    <row r="982" spans="1:14" x14ac:dyDescent="0.25">
      <c r="A982" s="3"/>
      <c r="B982" s="4"/>
      <c r="E982" s="5"/>
      <c r="J982" s="4"/>
      <c r="K982" s="4"/>
      <c r="L982" s="6" t="str">
        <f>IF(OR(B982="",G982=""),"",B982+IFERROR(VLOOKUP(G982,Listas!$D$2:$E$5,2,FALSE),0)/24)</f>
        <v/>
      </c>
      <c r="M982" s="7" t="str">
        <f>IF(OR(B982="",J982=""),"",ROUND((J982-B982)*24,1))</f>
        <v/>
      </c>
      <c r="N982" s="7" t="str">
        <f>IF(OR(B982="",K982=""),"",ROUND((K982-B982)*24,1))</f>
        <v/>
      </c>
    </row>
    <row r="983" spans="1:14" x14ac:dyDescent="0.25">
      <c r="A983" s="3"/>
      <c r="B983" s="4"/>
      <c r="E983" s="5"/>
      <c r="J983" s="4"/>
      <c r="K983" s="4"/>
      <c r="L983" s="6" t="str">
        <f>IF(OR(B983="",G983=""),"",B983+IFERROR(VLOOKUP(G983,Listas!$D$2:$E$5,2,FALSE),0)/24)</f>
        <v/>
      </c>
      <c r="M983" s="7" t="str">
        <f>IF(OR(B983="",J983=""),"",ROUND((J983-B983)*24,1))</f>
        <v/>
      </c>
      <c r="N983" s="7" t="str">
        <f>IF(OR(B983="",K983=""),"",ROUND((K983-B983)*24,1))</f>
        <v/>
      </c>
    </row>
    <row r="984" spans="1:14" x14ac:dyDescent="0.25">
      <c r="A984" s="3"/>
      <c r="B984" s="4"/>
      <c r="E984" s="5"/>
      <c r="J984" s="4"/>
      <c r="K984" s="4"/>
      <c r="L984" s="6" t="str">
        <f>IF(OR(B984="",G984=""),"",B984+IFERROR(VLOOKUP(G984,Listas!$D$2:$E$5,2,FALSE),0)/24)</f>
        <v/>
      </c>
      <c r="M984" s="7" t="str">
        <f>IF(OR(B984="",J984=""),"",ROUND((J984-B984)*24,1))</f>
        <v/>
      </c>
      <c r="N984" s="7" t="str">
        <f>IF(OR(B984="",K984=""),"",ROUND((K984-B984)*24,1))</f>
        <v/>
      </c>
    </row>
    <row r="985" spans="1:14" x14ac:dyDescent="0.25">
      <c r="A985" s="3"/>
      <c r="B985" s="4"/>
      <c r="E985" s="5"/>
      <c r="J985" s="4"/>
      <c r="K985" s="4"/>
      <c r="L985" s="6" t="str">
        <f>IF(OR(B985="",G985=""),"",B985+IFERROR(VLOOKUP(G985,Listas!$D$2:$E$5,2,FALSE),0)/24)</f>
        <v/>
      </c>
      <c r="M985" s="7" t="str">
        <f>IF(OR(B985="",J985=""),"",ROUND((J985-B985)*24,1))</f>
        <v/>
      </c>
      <c r="N985" s="7" t="str">
        <f>IF(OR(B985="",K985=""),"",ROUND((K985-B985)*24,1))</f>
        <v/>
      </c>
    </row>
    <row r="986" spans="1:14" x14ac:dyDescent="0.25">
      <c r="A986" s="3"/>
      <c r="B986" s="4"/>
      <c r="E986" s="5"/>
      <c r="J986" s="4"/>
      <c r="K986" s="4"/>
      <c r="L986" s="6" t="str">
        <f>IF(OR(B986="",G986=""),"",B986+IFERROR(VLOOKUP(G986,Listas!$D$2:$E$5,2,FALSE),0)/24)</f>
        <v/>
      </c>
      <c r="M986" s="7" t="str">
        <f>IF(OR(B986="",J986=""),"",ROUND((J986-B986)*24,1))</f>
        <v/>
      </c>
      <c r="N986" s="7" t="str">
        <f>IF(OR(B986="",K986=""),"",ROUND((K986-B986)*24,1))</f>
        <v/>
      </c>
    </row>
    <row r="987" spans="1:14" x14ac:dyDescent="0.25">
      <c r="A987" s="3"/>
      <c r="B987" s="4"/>
      <c r="E987" s="5"/>
      <c r="J987" s="4"/>
      <c r="K987" s="4"/>
      <c r="L987" s="6" t="str">
        <f>IF(OR(B987="",G987=""),"",B987+IFERROR(VLOOKUP(G987,Listas!$D$2:$E$5,2,FALSE),0)/24)</f>
        <v/>
      </c>
      <c r="M987" s="7" t="str">
        <f>IF(OR(B987="",J987=""),"",ROUND((J987-B987)*24,1))</f>
        <v/>
      </c>
      <c r="N987" s="7" t="str">
        <f>IF(OR(B987="",K987=""),"",ROUND((K987-B987)*24,1))</f>
        <v/>
      </c>
    </row>
    <row r="988" spans="1:14" x14ac:dyDescent="0.25">
      <c r="A988" s="3"/>
      <c r="B988" s="4"/>
      <c r="E988" s="5"/>
      <c r="J988" s="4"/>
      <c r="K988" s="4"/>
      <c r="L988" s="6" t="str">
        <f>IF(OR(B988="",G988=""),"",B988+IFERROR(VLOOKUP(G988,Listas!$D$2:$E$5,2,FALSE),0)/24)</f>
        <v/>
      </c>
      <c r="M988" s="7" t="str">
        <f>IF(OR(B988="",J988=""),"",ROUND((J988-B988)*24,1))</f>
        <v/>
      </c>
      <c r="N988" s="7" t="str">
        <f>IF(OR(B988="",K988=""),"",ROUND((K988-B988)*24,1))</f>
        <v/>
      </c>
    </row>
    <row r="989" spans="1:14" x14ac:dyDescent="0.25">
      <c r="A989" s="3"/>
      <c r="B989" s="4"/>
      <c r="E989" s="5"/>
      <c r="J989" s="4"/>
      <c r="K989" s="4"/>
      <c r="L989" s="6" t="str">
        <f>IF(OR(B989="",G989=""),"",B989+IFERROR(VLOOKUP(G989,Listas!$D$2:$E$5,2,FALSE),0)/24)</f>
        <v/>
      </c>
      <c r="M989" s="7" t="str">
        <f>IF(OR(B989="",J989=""),"",ROUND((J989-B989)*24,1))</f>
        <v/>
      </c>
      <c r="N989" s="7" t="str">
        <f>IF(OR(B989="",K989=""),"",ROUND((K989-B989)*24,1))</f>
        <v/>
      </c>
    </row>
    <row r="990" spans="1:14" x14ac:dyDescent="0.25">
      <c r="A990" s="3"/>
      <c r="B990" s="4"/>
      <c r="E990" s="5"/>
      <c r="J990" s="4"/>
      <c r="K990" s="4"/>
      <c r="L990" s="6" t="str">
        <f>IF(OR(B990="",G990=""),"",B990+IFERROR(VLOOKUP(G990,Listas!$D$2:$E$5,2,FALSE),0)/24)</f>
        <v/>
      </c>
      <c r="M990" s="7" t="str">
        <f>IF(OR(B990="",J990=""),"",ROUND((J990-B990)*24,1))</f>
        <v/>
      </c>
      <c r="N990" s="7" t="str">
        <f>IF(OR(B990="",K990=""),"",ROUND((K990-B990)*24,1))</f>
        <v/>
      </c>
    </row>
    <row r="991" spans="1:14" x14ac:dyDescent="0.25">
      <c r="A991" s="3"/>
      <c r="B991" s="4"/>
      <c r="E991" s="5"/>
      <c r="J991" s="4"/>
      <c r="K991" s="4"/>
      <c r="L991" s="6" t="str">
        <f>IF(OR(B991="",G991=""),"",B991+IFERROR(VLOOKUP(G991,Listas!$D$2:$E$5,2,FALSE),0)/24)</f>
        <v/>
      </c>
      <c r="M991" s="7" t="str">
        <f>IF(OR(B991="",J991=""),"",ROUND((J991-B991)*24,1))</f>
        <v/>
      </c>
      <c r="N991" s="7" t="str">
        <f>IF(OR(B991="",K991=""),"",ROUND((K991-B991)*24,1))</f>
        <v/>
      </c>
    </row>
    <row r="992" spans="1:14" x14ac:dyDescent="0.25">
      <c r="A992" s="3"/>
      <c r="B992" s="4"/>
      <c r="E992" s="5"/>
      <c r="J992" s="4"/>
      <c r="K992" s="4"/>
      <c r="L992" s="6" t="str">
        <f>IF(OR(B992="",G992=""),"",B992+IFERROR(VLOOKUP(G992,Listas!$D$2:$E$5,2,FALSE),0)/24)</f>
        <v/>
      </c>
      <c r="M992" s="7" t="str">
        <f>IF(OR(B992="",J992=""),"",ROUND((J992-B992)*24,1))</f>
        <v/>
      </c>
      <c r="N992" s="7" t="str">
        <f>IF(OR(B992="",K992=""),"",ROUND((K992-B992)*24,1))</f>
        <v/>
      </c>
    </row>
    <row r="993" spans="1:14" x14ac:dyDescent="0.25">
      <c r="A993" s="3"/>
      <c r="B993" s="4"/>
      <c r="E993" s="5"/>
      <c r="J993" s="4"/>
      <c r="K993" s="4"/>
      <c r="L993" s="6" t="str">
        <f>IF(OR(B993="",G993=""),"",B993+IFERROR(VLOOKUP(G993,Listas!$D$2:$E$5,2,FALSE),0)/24)</f>
        <v/>
      </c>
      <c r="M993" s="7" t="str">
        <f>IF(OR(B993="",J993=""),"",ROUND((J993-B993)*24,1))</f>
        <v/>
      </c>
      <c r="N993" s="7" t="str">
        <f>IF(OR(B993="",K993=""),"",ROUND((K993-B993)*24,1))</f>
        <v/>
      </c>
    </row>
    <row r="994" spans="1:14" x14ac:dyDescent="0.25">
      <c r="A994" s="3"/>
      <c r="B994" s="4"/>
      <c r="E994" s="5"/>
      <c r="J994" s="4"/>
      <c r="K994" s="4"/>
      <c r="L994" s="6" t="str">
        <f>IF(OR(B994="",G994=""),"",B994+IFERROR(VLOOKUP(G994,Listas!$D$2:$E$5,2,FALSE),0)/24)</f>
        <v/>
      </c>
      <c r="M994" s="7" t="str">
        <f>IF(OR(B994="",J994=""),"",ROUND((J994-B994)*24,1))</f>
        <v/>
      </c>
      <c r="N994" s="7" t="str">
        <f>IF(OR(B994="",K994=""),"",ROUND((K994-B994)*24,1))</f>
        <v/>
      </c>
    </row>
    <row r="995" spans="1:14" x14ac:dyDescent="0.25">
      <c r="A995" s="3"/>
      <c r="B995" s="4"/>
      <c r="E995" s="5"/>
      <c r="J995" s="4"/>
      <c r="K995" s="4"/>
      <c r="L995" s="6" t="str">
        <f>IF(OR(B995="",G995=""),"",B995+IFERROR(VLOOKUP(G995,Listas!$D$2:$E$5,2,FALSE),0)/24)</f>
        <v/>
      </c>
      <c r="M995" s="7" t="str">
        <f>IF(OR(B995="",J995=""),"",ROUND((J995-B995)*24,1))</f>
        <v/>
      </c>
      <c r="N995" s="7" t="str">
        <f>IF(OR(B995="",K995=""),"",ROUND((K995-B995)*24,1))</f>
        <v/>
      </c>
    </row>
    <row r="996" spans="1:14" x14ac:dyDescent="0.25">
      <c r="A996" s="3"/>
      <c r="B996" s="4"/>
      <c r="E996" s="5"/>
      <c r="J996" s="4"/>
      <c r="K996" s="4"/>
      <c r="L996" s="6" t="str">
        <f>IF(OR(B996="",G996=""),"",B996+IFERROR(VLOOKUP(G996,Listas!$D$2:$E$5,2,FALSE),0)/24)</f>
        <v/>
      </c>
      <c r="M996" s="7" t="str">
        <f>IF(OR(B996="",J996=""),"",ROUND((J996-B996)*24,1))</f>
        <v/>
      </c>
      <c r="N996" s="7" t="str">
        <f>IF(OR(B996="",K996=""),"",ROUND((K996-B996)*24,1))</f>
        <v/>
      </c>
    </row>
    <row r="997" spans="1:14" x14ac:dyDescent="0.25">
      <c r="A997" s="3"/>
      <c r="B997" s="4"/>
      <c r="E997" s="5"/>
      <c r="J997" s="4"/>
      <c r="K997" s="4"/>
      <c r="L997" s="6" t="str">
        <f>IF(OR(B997="",G997=""),"",B997+IFERROR(VLOOKUP(G997,Listas!$D$2:$E$5,2,FALSE),0)/24)</f>
        <v/>
      </c>
      <c r="M997" s="7" t="str">
        <f>IF(OR(B997="",J997=""),"",ROUND((J997-B997)*24,1))</f>
        <v/>
      </c>
      <c r="N997" s="7" t="str">
        <f>IF(OR(B997="",K997=""),"",ROUND((K997-B997)*24,1))</f>
        <v/>
      </c>
    </row>
    <row r="998" spans="1:14" x14ac:dyDescent="0.25">
      <c r="A998" s="3"/>
      <c r="B998" s="4"/>
      <c r="E998" s="5"/>
      <c r="J998" s="4"/>
      <c r="K998" s="4"/>
      <c r="L998" s="6" t="str">
        <f>IF(OR(B998="",G998=""),"",B998+IFERROR(VLOOKUP(G998,Listas!$D$2:$E$5,2,FALSE),0)/24)</f>
        <v/>
      </c>
      <c r="M998" s="7" t="str">
        <f>IF(OR(B998="",J998=""),"",ROUND((J998-B998)*24,1))</f>
        <v/>
      </c>
      <c r="N998" s="7" t="str">
        <f>IF(OR(B998="",K998=""),"",ROUND((K998-B998)*24,1))</f>
        <v/>
      </c>
    </row>
    <row r="999" spans="1:14" x14ac:dyDescent="0.25">
      <c r="A999" s="3"/>
      <c r="B999" s="4"/>
      <c r="E999" s="5"/>
      <c r="J999" s="4"/>
      <c r="K999" s="4"/>
      <c r="L999" s="6" t="str">
        <f>IF(OR(B999="",G999=""),"",B999+IFERROR(VLOOKUP(G999,Listas!$D$2:$E$5,2,FALSE),0)/24)</f>
        <v/>
      </c>
      <c r="M999" s="7" t="str">
        <f>IF(OR(B999="",J999=""),"",ROUND((J999-B999)*24,1))</f>
        <v/>
      </c>
      <c r="N999" s="7" t="str">
        <f>IF(OR(B999="",K999=""),"",ROUND((K999-B999)*24,1))</f>
        <v/>
      </c>
    </row>
    <row r="1000" spans="1:14" x14ac:dyDescent="0.25">
      <c r="A1000" s="3"/>
      <c r="B1000" s="4"/>
      <c r="E1000" s="5"/>
      <c r="J1000" s="4"/>
      <c r="K1000" s="4"/>
      <c r="L1000" s="6" t="str">
        <f>IF(OR(B1000="",G1000=""),"",B1000+IFERROR(VLOOKUP(G1000,Listas!$D$2:$E$5,2,FALSE),0)/24)</f>
        <v/>
      </c>
      <c r="M1000" s="7" t="str">
        <f>IF(OR(B1000="",J1000=""),"",ROUND((J1000-B1000)*24,1))</f>
        <v/>
      </c>
      <c r="N1000" s="7" t="str">
        <f>IF(OR(B1000="",K1000=""),"",ROUND((K1000-B1000)*24,1))</f>
        <v/>
      </c>
    </row>
    <row r="1001" spans="1:14" x14ac:dyDescent="0.25">
      <c r="A1001" s="3"/>
      <c r="B1001" s="4"/>
      <c r="E1001" s="5"/>
      <c r="J1001" s="4"/>
      <c r="K1001" s="4"/>
      <c r="L1001" s="6" t="str">
        <f>IF(OR(B1001="",G1001=""),"",B1001+IFERROR(VLOOKUP(G1001,Listas!$D$2:$E$5,2,FALSE),0)/24)</f>
        <v/>
      </c>
      <c r="M1001" s="7" t="str">
        <f>IF(OR(B1001="",J1001=""),"",ROUND((J1001-B1001)*24,1))</f>
        <v/>
      </c>
      <c r="N1001" s="7" t="str">
        <f>IF(OR(B1001="",K1001=""),"",ROUND((K1001-B1001)*24,1))</f>
        <v/>
      </c>
    </row>
  </sheetData>
  <autoFilter ref="A1:O1"/>
  <conditionalFormatting sqref="A2:O1001">
    <cfRule type="expression" dxfId="0" priority="1">
      <formula>AND($L2&lt;&gt;"",$H2&lt;&gt;"Resuelto",$H2&lt;&gt;"Esperando al cliente",$L2&lt;NOW())</formula>
    </cfRule>
    <cfRule type="expression" dxfId="1" priority="2">
      <formula>AND($L2&lt;&gt;"",$H2&lt;&gt;"Resuelto",$H2&lt;&gt;"Esperando al cliente",$L2&gt;=NOW(),$L2-NOW()&lt;=4/24)</formula>
    </cfRule>
    <cfRule type="expression" dxfId="2" priority="3">
      <formula>$H2="Resuelto"</formula>
    </cfRule>
  </conditionalFormatting>
  <dataValidations count="9">
    <dataValidation type="custom" allowBlank="1" showErrorMessage="1" errorStyle="stop" errorTitle="ID" error="El ID tiene que ser un número que no esté repetido. Mira el Próximo ID en la hoja Resumen." sqref="A2:A1001">
      <formula1>AND(ISNUMBER(A2),COUNTIF($A$2:$A$1001,A2)=1)</formula1>
    </dataValidation>
    <dataValidation type="date" operator="greaterThan" allowBlank="1" showErrorMessage="1" errorStyle="stop" errorTitle="Fecha de ingreso" error="Escribe fecha y hora, por ejemplo 06/10/2026 09:30." sqref="B2:B1001">
      <formula1>43831</formula1>
    </dataValidation>
    <dataValidation type="list" allowBlank="1" showErrorMessage="1" errorStyle="stop" errorTitle="Canal" error="Elige un valor de la lista: WhatsApp, Email, Teléfono, Slack, Formulario web, Presencial." sqref="C2:C1001">
      <formula1>"WhatsApp,Email,Teléfono,Slack,Formulario web,Presencial"</formula1>
    </dataValidation>
    <dataValidation type="list" allowBlank="1" showErrorMessage="1" errorStyle="warning" errorTitle="Categoría" error="Esa categoría no está en la hoja Listas. Agrégala allí para que aparezca en el menú." sqref="F2:F1001">
      <formula1>Listas!$A$2:$A$15</formula1>
    </dataValidation>
    <dataValidation type="list" allowBlank="1" showErrorMessage="1" errorStyle="stop" errorTitle="Prioridad" error="Elige un valor de la lista: Urgente, Alta, Media, Baja." sqref="G2:G1001">
      <formula1>"Urgente,Alta,Media,Baja"</formula1>
    </dataValidation>
    <dataValidation type="list" allowBlank="1" showErrorMessage="1" errorStyle="stop" errorTitle="Estado" error="Elige un valor de la lista: Abierto, En proceso, Esperando al cliente, Resuelto." sqref="H2:H1001">
      <formula1>"Abierto,En proceso,Esperando al cliente,Resuelto"</formula1>
    </dataValidation>
    <dataValidation type="list" allowBlank="1" showErrorMessage="1" errorStyle="warning" errorTitle="Responsable" error="Esa persona no está en la hoja Listas. Agrégala allí para que aparezca en el menú." sqref="I2:I1001">
      <formula1>Listas!$B$2:$B$30</formula1>
    </dataValidation>
    <dataValidation type="date" operator="greaterThan" allowBlank="1" showErrorMessage="1" errorStyle="stop" errorTitle="Primera respuesta" error="Escribe fecha y hora, por ejemplo 06/10/2026 09:30." sqref="J2:J1001">
      <formula1>43831</formula1>
    </dataValidation>
    <dataValidation type="date" operator="greaterThan" allowBlank="1" showErrorMessage="1" errorStyle="stop" errorTitle="Fecha de cierre" error="Escribe fecha y hora, por ejemplo 06/10/2026 09:30." sqref="K2:K1001">
      <formula1>43831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F38"/>
  <sheetFormatPr defaultRowHeight="15" outlineLevelRow="0" outlineLevelCol="0" x14ac:dyDescent="55"/>
  <cols>
    <col min="1" max="1" width="34" customWidth="1"/>
    <col min="2" max="3" width="13" customWidth="1"/>
    <col min="4" max="4" width="22" customWidth="1"/>
    <col min="5" max="6" width="13" customWidth="1"/>
  </cols>
  <sheetData>
    <row r="1" spans="1:1" x14ac:dyDescent="0.25">
      <c r="A1" s="8" t="s">
        <v>51</v>
      </c>
    </row>
    <row r="2" spans="1:1" x14ac:dyDescent="0.25">
      <c r="A2" s="9" t="s">
        <v>52</v>
      </c>
    </row>
    <row r="4" spans="1:1" x14ac:dyDescent="0.25">
      <c r="A4" s="10" t="s">
        <v>53</v>
      </c>
    </row>
    <row r="5" spans="1:2" x14ac:dyDescent="0.25">
      <c r="A5" t="s">
        <v>54</v>
      </c>
      <c r="B5" s="11">
        <f>COUNTIFS(Tickets!$L$2:$L$1001,"&lt;"&amp;NOW(),Tickets!$H$2:$H$1001,"&lt;&gt;Resuelto",Tickets!$H$2:$H$1001,"&lt;&gt;Esperando al cliente")</f>
      </c>
    </row>
    <row r="6" spans="1:2" x14ac:dyDescent="0.25">
      <c r="A6" t="s">
        <v>55</v>
      </c>
      <c r="B6" s="11">
        <f>COUNTIFS(Tickets!$B$2:$B$1001,"&lt;&gt;",Tickets!$I$2:$I$1001,"",Tickets!$H$2:$H$1001,"&lt;&gt;Resuelto")</f>
      </c>
    </row>
    <row r="7" spans="1:2" x14ac:dyDescent="0.25">
      <c r="A7" t="s">
        <v>56</v>
      </c>
      <c r="B7" s="11">
        <f>COUNTIFS(Tickets!$B$2:$B$1001,"&lt;&gt;",Tickets!$J$2:$J$1001,"",Tickets!$H$2:$H$1001,"&lt;&gt;Resuelto")</f>
      </c>
    </row>
    <row r="8" spans="1:2" x14ac:dyDescent="0.25">
      <c r="A8" t="s">
        <v>57</v>
      </c>
      <c r="B8" s="12">
        <f>IFERROR(MEDIAN(Tickets!$M$2:$M$1001),"")</f>
      </c>
    </row>
    <row r="9" spans="1:2" x14ac:dyDescent="0.25">
      <c r="A9" t="s">
        <v>58</v>
      </c>
      <c r="B9" s="12">
        <f>IFERROR(MEDIAN(Tickets!$N$2:$N$1001),"")</f>
      </c>
    </row>
    <row r="10" spans="1:2" x14ac:dyDescent="0.25">
      <c r="A10" t="s">
        <v>59</v>
      </c>
      <c r="B10" s="11">
        <f>COUNTIFS(Tickets!$B$2:$B$1001,"&gt;="&amp;DATE(YEAR(TODAY()),MONTH(TODAY()),1))</f>
      </c>
    </row>
    <row r="11" spans="1:2" x14ac:dyDescent="0.25">
      <c r="A11" t="s">
        <v>60</v>
      </c>
      <c r="B11" s="11">
        <f>COUNTIFS(Tickets!$K$2:$K$1001,"&gt;="&amp;DATE(YEAR(TODAY()),MONTH(TODAY()),1),Tickets!$H$2:$H$1001,"Resuelto")</f>
      </c>
    </row>
    <row r="12" spans="1:2" x14ac:dyDescent="0.25">
      <c r="A12" t="s">
        <v>61</v>
      </c>
      <c r="B12" s="13">
        <f>MAX(Tickets!$A$2:$A$1001)+1</f>
      </c>
    </row>
    <row r="15" spans="1:1" x14ac:dyDescent="0.25">
      <c r="A15" s="10" t="s">
        <v>62</v>
      </c>
    </row>
    <row r="16" ht="30" customHeight="1" spans="1:2" x14ac:dyDescent="0.25">
      <c r="A16" s="14" t="s">
        <v>7</v>
      </c>
      <c r="B16" s="15" t="s">
        <v>63</v>
      </c>
    </row>
    <row r="17" spans="1:2" x14ac:dyDescent="0.25">
      <c r="A17" t="s">
        <v>48</v>
      </c>
      <c r="B17" s="16">
        <f>COUNTIFS(Tickets!$H$2:$H$1001,A17)</f>
      </c>
    </row>
    <row r="18" spans="1:2" x14ac:dyDescent="0.25">
      <c r="A18" t="s">
        <v>41</v>
      </c>
      <c r="B18" s="16">
        <f>COUNTIFS(Tickets!$H$2:$H$1001,A18)</f>
      </c>
    </row>
    <row r="19" spans="1:2" x14ac:dyDescent="0.25">
      <c r="A19" t="s">
        <v>35</v>
      </c>
      <c r="B19" s="16">
        <f>COUNTIFS(Tickets!$H$2:$H$1001,A19)</f>
      </c>
    </row>
    <row r="20" spans="1:2" x14ac:dyDescent="0.25">
      <c r="A20" t="s">
        <v>20</v>
      </c>
      <c r="B20" s="16">
        <f>COUNTIFS(Tickets!$H$2:$H$1001,A20)</f>
      </c>
    </row>
    <row r="21" spans="1:2" x14ac:dyDescent="0.25">
      <c r="A21" s="17" t="s">
        <v>64</v>
      </c>
      <c r="B21" s="18">
        <f>COUNT(Tickets!$B$2:$B$1001)</f>
      </c>
    </row>
    <row r="23" spans="1:1" x14ac:dyDescent="0.25">
      <c r="A23" s="10" t="s">
        <v>65</v>
      </c>
    </row>
    <row r="24" ht="30" customHeight="1" spans="1:6" x14ac:dyDescent="0.25">
      <c r="A24" s="14" t="s">
        <v>6</v>
      </c>
      <c r="B24" s="15" t="s">
        <v>48</v>
      </c>
      <c r="C24" s="15" t="s">
        <v>41</v>
      </c>
      <c r="D24" s="15" t="s">
        <v>35</v>
      </c>
      <c r="E24" s="15" t="s">
        <v>20</v>
      </c>
      <c r="F24" s="15" t="s">
        <v>66</v>
      </c>
    </row>
    <row r="25" spans="1:6" x14ac:dyDescent="0.25">
      <c r="A25" t="s">
        <v>27</v>
      </c>
      <c r="B25" s="16">
        <f>COUNTIFS(Tickets!$G$2:$G$1001,$A25,Tickets!$H$2:$H$1001,B$24)</f>
      </c>
      <c r="C25" s="16">
        <f>COUNTIFS(Tickets!$G$2:$G$1001,$A25,Tickets!$H$2:$H$1001,C$24)</f>
      </c>
      <c r="D25" s="16">
        <f>COUNTIFS(Tickets!$G$2:$G$1001,$A25,Tickets!$H$2:$H$1001,D$24)</f>
      </c>
      <c r="E25" s="16">
        <f>COUNTIFS(Tickets!$G$2:$G$1001,$A25,Tickets!$H$2:$H$1001,E$24)</f>
      </c>
      <c r="F25" s="16">
        <f>SUM(B25:E25)</f>
      </c>
    </row>
    <row r="26" spans="1:6" x14ac:dyDescent="0.25">
      <c r="A26" t="s">
        <v>19</v>
      </c>
      <c r="B26" s="16">
        <f>COUNTIFS(Tickets!$G$2:$G$1001,$A26,Tickets!$H$2:$H$1001,B$24)</f>
      </c>
      <c r="C26" s="16">
        <f>COUNTIFS(Tickets!$G$2:$G$1001,$A26,Tickets!$H$2:$H$1001,C$24)</f>
      </c>
      <c r="D26" s="16">
        <f>COUNTIFS(Tickets!$G$2:$G$1001,$A26,Tickets!$H$2:$H$1001,D$24)</f>
      </c>
      <c r="E26" s="16">
        <f>COUNTIFS(Tickets!$G$2:$G$1001,$A26,Tickets!$H$2:$H$1001,E$24)</f>
      </c>
      <c r="F26" s="16">
        <f>SUM(B26:E26)</f>
      </c>
    </row>
    <row r="27" spans="1:6" x14ac:dyDescent="0.25">
      <c r="A27" t="s">
        <v>47</v>
      </c>
      <c r="B27" s="16">
        <f>COUNTIFS(Tickets!$G$2:$G$1001,$A27,Tickets!$H$2:$H$1001,B$24)</f>
      </c>
      <c r="C27" s="16">
        <f>COUNTIFS(Tickets!$G$2:$G$1001,$A27,Tickets!$H$2:$H$1001,C$24)</f>
      </c>
      <c r="D27" s="16">
        <f>COUNTIFS(Tickets!$G$2:$G$1001,$A27,Tickets!$H$2:$H$1001,D$24)</f>
      </c>
      <c r="E27" s="16">
        <f>COUNTIFS(Tickets!$G$2:$G$1001,$A27,Tickets!$H$2:$H$1001,E$24)</f>
      </c>
      <c r="F27" s="16">
        <f>SUM(B27:E27)</f>
      </c>
    </row>
    <row r="28" spans="1:6" x14ac:dyDescent="0.25">
      <c r="A28" t="s">
        <v>34</v>
      </c>
      <c r="B28" s="16">
        <f>COUNTIFS(Tickets!$G$2:$G$1001,$A28,Tickets!$H$2:$H$1001,B$24)</f>
      </c>
      <c r="C28" s="16">
        <f>COUNTIFS(Tickets!$G$2:$G$1001,$A28,Tickets!$H$2:$H$1001,C$24)</f>
      </c>
      <c r="D28" s="16">
        <f>COUNTIFS(Tickets!$G$2:$G$1001,$A28,Tickets!$H$2:$H$1001,D$24)</f>
      </c>
      <c r="E28" s="16">
        <f>COUNTIFS(Tickets!$G$2:$G$1001,$A28,Tickets!$H$2:$H$1001,E$24)</f>
      </c>
      <c r="F28" s="16">
        <f>SUM(B28:E28)</f>
      </c>
    </row>
    <row r="29" spans="1:6" x14ac:dyDescent="0.25">
      <c r="A29" s="17" t="s">
        <v>66</v>
      </c>
      <c r="B29" s="18">
        <f>SUM(B25:B28)</f>
      </c>
      <c r="C29" s="18">
        <f>SUM(C25:C28)</f>
      </c>
      <c r="D29" s="18">
        <f>SUM(D25:D28)</f>
      </c>
      <c r="E29" s="18">
        <f>SUM(E25:E28)</f>
      </c>
      <c r="F29" s="18">
        <f>SUM(F25:F28)</f>
      </c>
    </row>
    <row r="31" spans="1:1" x14ac:dyDescent="0.25">
      <c r="A31" s="10" t="s">
        <v>67</v>
      </c>
    </row>
    <row r="32" ht="30" customHeight="1" spans="1:3" x14ac:dyDescent="0.25">
      <c r="A32" s="14" t="s">
        <v>2</v>
      </c>
      <c r="B32" s="15" t="s">
        <v>63</v>
      </c>
      <c r="C32" s="15" t="s">
        <v>68</v>
      </c>
    </row>
    <row r="33" spans="1:3" x14ac:dyDescent="0.25">
      <c r="A33" t="s">
        <v>15</v>
      </c>
      <c r="B33" s="16">
        <f>COUNTIFS(Tickets!$C$2:$C$1001,A33)</f>
      </c>
      <c r="C33" s="16">
        <f>COUNTIFS(Tickets!$C$2:$C$1001,A33,Tickets!$H$2:$H$1001,"&lt;&gt;Resuelto")</f>
      </c>
    </row>
    <row r="34" spans="1:3" x14ac:dyDescent="0.25">
      <c r="A34" t="s">
        <v>23</v>
      </c>
      <c r="B34" s="16">
        <f>COUNTIFS(Tickets!$C$2:$C$1001,A34)</f>
      </c>
      <c r="C34" s="16">
        <f>COUNTIFS(Tickets!$C$2:$C$1001,A34,Tickets!$H$2:$H$1001,"&lt;&gt;Resuelto")</f>
      </c>
    </row>
    <row r="35" spans="1:3" x14ac:dyDescent="0.25">
      <c r="A35" t="s">
        <v>30</v>
      </c>
      <c r="B35" s="16">
        <f>COUNTIFS(Tickets!$C$2:$C$1001,A35)</f>
      </c>
      <c r="C35" s="16">
        <f>COUNTIFS(Tickets!$C$2:$C$1001,A35,Tickets!$H$2:$H$1001,"&lt;&gt;Resuelto")</f>
      </c>
    </row>
    <row r="36" spans="1:3" x14ac:dyDescent="0.25">
      <c r="A36" t="s">
        <v>69</v>
      </c>
      <c r="B36" s="16">
        <f>COUNTIFS(Tickets!$C$2:$C$1001,A36)</f>
      </c>
      <c r="C36" s="16">
        <f>COUNTIFS(Tickets!$C$2:$C$1001,A36,Tickets!$H$2:$H$1001,"&lt;&gt;Resuelto")</f>
      </c>
    </row>
    <row r="37" spans="1:3" x14ac:dyDescent="0.25">
      <c r="A37" t="s">
        <v>43</v>
      </c>
      <c r="B37" s="16">
        <f>COUNTIFS(Tickets!$C$2:$C$1001,A37)</f>
      </c>
      <c r="C37" s="16">
        <f>COUNTIFS(Tickets!$C$2:$C$1001,A37,Tickets!$H$2:$H$1001,"&lt;&gt;Resuelto")</f>
      </c>
    </row>
    <row r="38" spans="1:3" x14ac:dyDescent="0.25">
      <c r="A38" t="s">
        <v>70</v>
      </c>
      <c r="B38" s="16">
        <f>COUNTIFS(Tickets!$C$2:$C$1001,A38)</f>
      </c>
      <c r="C38" s="16">
        <f>COUNTIFS(Tickets!$C$2:$C$1001,A38,Tickets!$H$2:$H$1001,"&lt;&gt;Resuelto")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7280"/>
  </sheetPr>
  <dimension ref="A1:E19"/>
  <sheetFormatPr defaultRowHeight="15" outlineLevelRow="0" outlineLevelCol="0" x14ac:dyDescent="55"/>
  <cols>
    <col min="1" max="2" width="22" customWidth="1"/>
    <col min="3" max="3" width="4" customWidth="1"/>
    <col min="4" max="4" width="14" customWidth="1"/>
    <col min="5" max="5" width="22" customWidth="1"/>
  </cols>
  <sheetData>
    <row r="1" ht="30" customHeight="1" spans="1:5" x14ac:dyDescent="0.25">
      <c r="A1" s="19" t="s">
        <v>71</v>
      </c>
      <c r="B1" s="19" t="s">
        <v>72</v>
      </c>
      <c r="D1" s="19" t="s">
        <v>6</v>
      </c>
      <c r="E1" s="19" t="s">
        <v>73</v>
      </c>
    </row>
    <row r="2" spans="1:5" x14ac:dyDescent="0.25">
      <c r="A2" t="s">
        <v>46</v>
      </c>
      <c r="B2" t="s">
        <v>21</v>
      </c>
      <c r="D2" t="s">
        <v>27</v>
      </c>
      <c r="E2" s="16">
        <v>4</v>
      </c>
    </row>
    <row r="3" spans="1:5" x14ac:dyDescent="0.25">
      <c r="A3" t="s">
        <v>18</v>
      </c>
      <c r="B3" t="s">
        <v>28</v>
      </c>
      <c r="D3" t="s">
        <v>19</v>
      </c>
      <c r="E3" s="16">
        <v>8</v>
      </c>
    </row>
    <row r="4" spans="1:5" x14ac:dyDescent="0.25">
      <c r="A4" t="s">
        <v>26</v>
      </c>
      <c r="B4" t="s">
        <v>36</v>
      </c>
      <c r="D4" t="s">
        <v>47</v>
      </c>
      <c r="E4" s="16">
        <v>24</v>
      </c>
    </row>
    <row r="5" spans="1:5" x14ac:dyDescent="0.25">
      <c r="A5" t="s">
        <v>40</v>
      </c>
      <c r="D5" t="s">
        <v>34</v>
      </c>
      <c r="E5" s="16">
        <v>72</v>
      </c>
    </row>
    <row r="6" spans="1:1" x14ac:dyDescent="0.25">
      <c r="A6" t="s">
        <v>33</v>
      </c>
    </row>
    <row r="18" spans="1:1" x14ac:dyDescent="0.25">
      <c r="A18" s="9" t="s">
        <v>74</v>
      </c>
    </row>
    <row r="19" spans="1:1" x14ac:dyDescent="0.25">
      <c r="A19" s="9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5309"/>
  </sheetPr>
  <dimension ref="A1:A28"/>
  <sheetFormatPr defaultRowHeight="15" outlineLevelRow="0" outlineLevelCol="0" x14ac:dyDescent="55"/>
  <cols>
    <col min="1" max="1" width="110" customWidth="1"/>
  </cols>
  <sheetData>
    <row r="1" spans="1:1" x14ac:dyDescent="0.25">
      <c r="A1" s="20" t="s">
        <v>76</v>
      </c>
    </row>
    <row r="2" spans="1:1" x14ac:dyDescent="0.25">
      <c r="A2" s="21" t="s">
        <v>77</v>
      </c>
    </row>
    <row r="3" spans="1:1" x14ac:dyDescent="0.25">
      <c r="A3" s="21" t="s">
        <v>78</v>
      </c>
    </row>
    <row r="4" spans="1:1" x14ac:dyDescent="0.25">
      <c r="A4" s="22" t="s">
        <v>79</v>
      </c>
    </row>
    <row r="5" spans="1:1" x14ac:dyDescent="0.25">
      <c r="A5" s="21" t="s">
        <v>80</v>
      </c>
    </row>
    <row r="6" spans="1:1" x14ac:dyDescent="0.25">
      <c r="A6" s="21" t="s">
        <v>81</v>
      </c>
    </row>
    <row r="7" spans="1:1" x14ac:dyDescent="0.25">
      <c r="A7" s="21" t="s">
        <v>82</v>
      </c>
    </row>
    <row r="8" spans="1:1" x14ac:dyDescent="0.25">
      <c r="A8" s="21" t="s">
        <v>78</v>
      </c>
    </row>
    <row r="9" spans="1:1" x14ac:dyDescent="0.25">
      <c r="A9" s="22" t="s">
        <v>83</v>
      </c>
    </row>
    <row r="10" spans="1:1" x14ac:dyDescent="0.25">
      <c r="A10" s="21" t="s">
        <v>84</v>
      </c>
    </row>
    <row r="11" spans="1:1" x14ac:dyDescent="0.25">
      <c r="A11" s="21" t="s">
        <v>85</v>
      </c>
    </row>
    <row r="12" spans="1:1" x14ac:dyDescent="0.25">
      <c r="A12" s="21" t="s">
        <v>86</v>
      </c>
    </row>
    <row r="13" spans="1:1" x14ac:dyDescent="0.25">
      <c r="A13" s="21" t="s">
        <v>87</v>
      </c>
    </row>
    <row r="14" spans="1:1" x14ac:dyDescent="0.25">
      <c r="A14" s="21" t="s">
        <v>78</v>
      </c>
    </row>
    <row r="15" spans="1:1" x14ac:dyDescent="0.25">
      <c r="A15" s="22" t="s">
        <v>88</v>
      </c>
    </row>
    <row r="16" spans="1:1" x14ac:dyDescent="0.25">
      <c r="A16" s="21" t="s">
        <v>89</v>
      </c>
    </row>
    <row r="17" spans="1:1" x14ac:dyDescent="0.25">
      <c r="A17" s="21" t="s">
        <v>90</v>
      </c>
    </row>
    <row r="18" spans="1:1" x14ac:dyDescent="0.25">
      <c r="A18" s="21" t="s">
        <v>91</v>
      </c>
    </row>
    <row r="19" spans="1:1" x14ac:dyDescent="0.25">
      <c r="A19" s="21" t="s">
        <v>78</v>
      </c>
    </row>
    <row r="20" spans="1:1" x14ac:dyDescent="0.25">
      <c r="A20" s="22" t="s">
        <v>92</v>
      </c>
    </row>
    <row r="21" spans="1:1" x14ac:dyDescent="0.25">
      <c r="A21" s="21" t="s">
        <v>93</v>
      </c>
    </row>
    <row r="22" spans="1:1" x14ac:dyDescent="0.25">
      <c r="A22" s="21" t="s">
        <v>94</v>
      </c>
    </row>
    <row r="23" spans="1:1" x14ac:dyDescent="0.25">
      <c r="A23" s="21" t="s">
        <v>95</v>
      </c>
    </row>
    <row r="24" spans="1:1" x14ac:dyDescent="0.25">
      <c r="A24" s="21" t="s">
        <v>78</v>
      </c>
    </row>
    <row r="25" spans="1:1" x14ac:dyDescent="0.25">
      <c r="A25" s="22" t="s">
        <v>96</v>
      </c>
    </row>
    <row r="26" spans="1:1" x14ac:dyDescent="0.25">
      <c r="A26" s="21" t="s">
        <v>97</v>
      </c>
    </row>
    <row r="27" spans="1:1" x14ac:dyDescent="0.25">
      <c r="A27" s="21" t="s">
        <v>78</v>
      </c>
    </row>
    <row r="28" spans="1:1" x14ac:dyDescent="0.25">
      <c r="A28" s="23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Tickets</vt:lpstr>
      <vt:lpstr>Resumen</vt:lpstr>
      <vt:lpstr>Listas</vt:lpstr>
      <vt:lpstr>Cómo usar</vt:lpstr>
    </vt:vector>
  </TitlesOfParts>
  <Company>Melonhelp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Melonhelp</dc:creator>
  <dc:title>Sistema de tickets en Excel</dc:title>
  <dc:subject>Plantilla gratis de sistema de tickets</dc:subject>
  <dc:description/>
  <cp:keywords/>
  <cp:category/>
  <cp:lastModifiedBy>Melonhelp</cp:lastModifiedBy>
  <dcterms:created xsi:type="dcterms:W3CDTF">2026-10-04T00:00:00Z</dcterms:created>
  <dcterms:modified xsi:type="dcterms:W3CDTF">2026-10-04T00:00:00Z</dcterms:modified>
</cp:coreProperties>
</file>